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670587af540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5f64ca774aea4402"/>
    <x:sheet xmlns:r="http://schemas.openxmlformats.org/officeDocument/2006/relationships" name="Dashboard" sheetId="2" r:id="R1c924b72dd0f4ba1"/>
    <x:sheet xmlns:r="http://schemas.openxmlformats.org/officeDocument/2006/relationships" name="Readiness Checklist" sheetId="3" r:id="R6314ee0b56d44ec4"/>
    <x:sheet xmlns:r="http://schemas.openxmlformats.org/officeDocument/2006/relationships" name="Review Queue" sheetId="4" r:id="R45ffaf20c2044450"/>
    <x:sheet xmlns:r="http://schemas.openxmlformats.org/officeDocument/2006/relationships" name="Definitions &amp; Lists" sheetId="5" r:id="Re21790a3023b48cf"/>
    <x:sheet xmlns:r="http://schemas.openxmlformats.org/officeDocument/2006/relationships" name="Source Library" sheetId="6" r:id="R31f8d9fb825f44d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14">
    <x:font>
      <x:sz val="11"/>
      <x:name val="Carlito"/>
    </x:font>
    <x:font>
      <x:b/>
      <x:sz val="22"/>
      <x:color rgb="FFFFFFFF"/>
      <x:name val="Carlito"/>
    </x:font>
    <x:font>
      <x:sz val="12"/>
      <x:color rgb="FF5A6470"/>
      <x:name val="Carlito"/>
    </x:font>
    <x:font>
      <x:b/>
      <x:sz val="11"/>
      <x:color rgb="FFFFFFFF"/>
      <x:name val="Carlito"/>
    </x:font>
    <x:font>
      <x:b/>
      <x:sz val="11"/>
      <x:color rgb="FF385A48"/>
      <x:name val="Carlito"/>
    </x:font>
    <x:font>
      <x:b/>
      <x:sz val="14"/>
      <x:color rgb="FFFFFFFF"/>
      <x:name val="Carlito"/>
    </x:font>
    <x:font>
      <x:sz val="11"/>
      <x:color rgb="FF15202B"/>
      <x:name val="Carlito"/>
    </x:font>
    <x:font>
      <x:b/>
      <x:sz val="11"/>
      <x:color rgb="FFB94A48"/>
      <x:name val="Carlito"/>
    </x:font>
    <x:font>
      <x:b/>
      <x:sz val="11"/>
      <x:color rgb="FF15202B"/>
      <x:name val="Carlito"/>
    </x:font>
    <x:font>
      <x:b/>
      <x:sz val="20"/>
      <x:color rgb="FFFFFFFF"/>
      <x:name val="Carlito"/>
    </x:font>
    <x:font>
      <x:i/>
      <x:sz val="11"/>
      <x:color rgb="FF5A6470"/>
      <x:name val="Carlito"/>
    </x:font>
    <x:font>
      <x:b/>
      <x:sz val="10"/>
      <x:color rgb="FFFFFFFF"/>
      <x:name val="Carlito"/>
    </x:font>
    <x:font>
      <x:sz val="9"/>
      <x:color rgb="FF15202B"/>
      <x:name val="Carlito"/>
    </x:font>
    <x:font>
      <x:b/>
      <x:sz val="24"/>
      <x:color rgb="FF15202B"/>
      <x:name val="Carlito"/>
    </x:font>
  </x:fonts>
  <x:fills count="15">
    <x:fill>
      <x:patternFill patternType="none"/>
    </x:fill>
    <x:fill>
      <x:patternFill patternType="gray125"/>
    </x:fill>
    <x:fill>
      <x:patternFill patternType="solid">
        <x:fgColor rgb="FF111A22"/>
      </x:patternFill>
    </x:fill>
    <x:fill>
      <x:patternFill patternType="solid">
        <x:fgColor rgb="FFFAFAF6"/>
      </x:patternFill>
    </x:fill>
    <x:fill>
      <x:patternFill patternType="solid">
        <x:fgColor rgb="FF385A48"/>
      </x:patternFill>
    </x:fill>
    <x:fill>
      <x:patternFill patternType="solid">
        <x:fgColor rgb="FFEAF1EC"/>
      </x:patternFill>
    </x:fill>
    <x:fill>
      <x:patternFill patternType="solid">
        <x:fgColor rgb="FFF3F8F4"/>
      </x:patternFill>
    </x:fill>
    <x:fill>
      <x:patternFill patternType="solid">
        <x:fgColor rgb="FFFFFFFF"/>
      </x:patternFill>
    </x:fill>
    <x:fill>
      <x:patternFill patternType="solid">
        <x:fgColor rgb="FFF7E3E1"/>
      </x:patternFill>
    </x:fill>
    <x:fill>
      <x:patternFill patternType="solid">
        <x:fgColor rgb="FFEEF0F1"/>
      </x:patternFill>
    </x:fill>
    <x:fill>
      <x:patternFill patternType="solid">
        <x:fgColor rgb="FFE5EEF3"/>
      </x:patternFill>
    </x:fill>
    <x:fill>
      <x:patternFill patternType="solid">
        <x:fgColor rgb="FFF7EEDC"/>
      </x:patternFill>
    </x:fill>
    <x:fill>
      <x:patternFill patternType="solid">
        <x:fgColor rgb="FF4D7187"/>
      </x:patternFill>
    </x:fill>
    <x:fill>
      <x:patternFill patternType="solid">
        <x:fgColor rgb="FF6A8F79"/>
      </x:patternFill>
    </x:fill>
    <x:fill>
      <x:patternFill patternType="solid">
        <x:fgColor rgb="FFC68A3C"/>
      </x:patternFill>
    </x:fill>
  </x:fills>
  <x:borders count="2">
    <x:border/>
    <x:border/>
  </x:borders>
  <x:cellStyleXfs count="1">
    <x:xf numFmtId="0" fontId="0" fillId="0" borderId="0"/>
  </x:cellStyleXfs>
  <x:cellXfs count="20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200" fontId="0" fillId="6" borderId="0" xfId="0" applyNumberFormat="1" applyFont="1" applyFill="1" applyBorder="1"/>
    <x:xf numFmtId="200" fontId="0" fillId="6" borderId="1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horizontal="center"/>
    </x:xf>
    <x:xf numFmtId="0" fontId="5" fillId="2" borderId="1" xfId="0" applyNumberFormat="1" applyFont="1" applyFill="1" applyBorder="1" applyAlignment="1">
      <x:alignment horizontal="center" vertical="center"/>
    </x:xf>
    <x:xf numFmtId="0" fontId="4" fillId="5" borderId="0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0" fillId="8" borderId="1" xfId="0" applyNumberFormat="1" applyFont="1" applyFill="1" applyBorder="1"/>
    <x:xf numFmtId="0" fontId="7" fillId="8" borderId="1" xfId="0" applyNumberFormat="1" applyFont="1" applyFill="1" applyBorder="1"/>
    <x:xf numFmtId="0" fontId="0" fillId="9" borderId="0" xfId="0" applyNumberFormat="1" applyFont="1" applyFill="1" applyBorder="1"/>
    <x:xf numFmtId="0" fontId="0" fillId="9" borderId="0" xfId="0" applyNumberFormat="1" applyFont="1" applyFill="1" applyBorder="1" applyAlignment="1">
      <x:alignment wrapText="1"/>
    </x:xf>
    <x:xf numFmtId="0" fontId="0" fillId="9" borderId="1" xfId="0" applyNumberFormat="1" applyFont="1" applyFill="1" applyBorder="1"/>
    <x:xf numFmtId="0" fontId="0" fillId="9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0" fillId="10" borderId="0" xfId="0" applyNumberFormat="1" applyFont="1" applyFill="1" applyBorder="1"/>
    <x:xf numFmtId="0" fontId="0" fillId="10" borderId="0" xfId="0" applyNumberFormat="1" applyFont="1" applyFill="1" applyBorder="1" applyAlignment="1">
      <x:alignment wrapText="1"/>
    </x:xf>
    <x:xf numFmtId="0" fontId="0" fillId="10" borderId="1" xfId="0" applyNumberFormat="1" applyFont="1" applyFill="1" applyBorder="1"/>
    <x:xf numFmtId="0" fontId="0" fillId="10" borderId="1" xfId="0" applyNumberFormat="1" applyFont="1" applyFill="1" applyBorder="1" applyAlignment="1">
      <x:alignment wrapText="1"/>
    </x:xf>
    <x:xf numFmtId="0" fontId="0" fillId="11" borderId="0" xfId="0" applyNumberFormat="1" applyFont="1" applyFill="1" applyBorder="1"/>
    <x:xf numFmtId="0" fontId="0" fillId="11" borderId="0" xfId="0" applyNumberFormat="1" applyFont="1" applyFill="1" applyBorder="1" applyAlignment="1">
      <x:alignment wrapText="1"/>
    </x:xf>
    <x:xf numFmtId="0" fontId="0" fillId="11" borderId="1" xfId="0" applyNumberFormat="1" applyFont="1" applyFill="1" applyBorder="1"/>
    <x:xf numFmtId="0" fontId="0" fillId="11" borderId="1" xfId="0" applyNumberFormat="1" applyFont="1" applyFill="1" applyBorder="1" applyAlignment="1">
      <x:alignment wrapText="1"/>
    </x:xf>
    <x:xf numFmtId="0" fontId="0" fillId="8" borderId="0" xfId="0" applyNumberFormat="1" applyFont="1" applyFill="1" applyBorder="1" applyAlignment="1">
      <x:alignment wrapText="1"/>
    </x:xf>
    <x:xf numFmtId="0" fontId="0" fillId="8" borderId="1" xfId="0" applyNumberFormat="1" applyFont="1" applyFill="1" applyBorder="1" applyAlignment="1">
      <x:alignment wrapText="1"/>
    </x:xf>
    <x:xf numFmtId="0" fontId="8" fillId="9" borderId="0" xfId="0" applyNumberFormat="1" applyFont="1" applyFill="1" applyBorder="1" applyAlignment="1">
      <x:alignment wrapText="1"/>
    </x:xf>
    <x:xf numFmtId="0" fontId="8" fillId="5" borderId="0" xfId="0" applyNumberFormat="1" applyFont="1" applyFill="1" applyBorder="1" applyAlignment="1">
      <x:alignment wrapText="1"/>
    </x:xf>
    <x:xf numFmtId="0" fontId="8" fillId="10" borderId="0" xfId="0" applyNumberFormat="1" applyFont="1" applyFill="1" applyBorder="1" applyAlignment="1">
      <x:alignment wrapText="1"/>
    </x:xf>
    <x:xf numFmtId="0" fontId="8" fillId="11" borderId="0" xfId="0" applyNumberFormat="1" applyFont="1" applyFill="1" applyBorder="1" applyAlignment="1">
      <x:alignment wrapText="1"/>
    </x:xf>
    <x:xf numFmtId="0" fontId="8" fillId="8" borderId="0" xfId="0" applyNumberFormat="1" applyFont="1" applyFill="1" applyBorder="1" applyAlignment="1">
      <x:alignment wrapText="1"/>
    </x:xf>
    <x:xf numFmtId="0" fontId="8" fillId="9" borderId="1" xfId="0" applyNumberFormat="1" applyFont="1" applyFill="1" applyBorder="1" applyAlignment="1">
      <x:alignment wrapText="1"/>
    </x:xf>
    <x:xf numFmtId="0" fontId="8" fillId="5" borderId="1" xfId="0" applyNumberFormat="1" applyFont="1" applyFill="1" applyBorder="1" applyAlignment="1">
      <x:alignment wrapText="1"/>
    </x:xf>
    <x:xf numFmtId="0" fontId="8" fillId="10" borderId="1" xfId="0" applyNumberFormat="1" applyFont="1" applyFill="1" applyBorder="1" applyAlignment="1">
      <x:alignment wrapText="1"/>
    </x:xf>
    <x:xf numFmtId="0" fontId="8" fillId="11" borderId="1" xfId="0" applyNumberFormat="1" applyFont="1" applyFill="1" applyBorder="1" applyAlignment="1">
      <x:alignment wrapText="1"/>
    </x:xf>
    <x:xf numFmtId="0" fontId="8" fillId="8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 wrapText="1"/>
    </x:xf>
    <x:xf numFmtId="0" fontId="6" fillId="7" borderId="0" xfId="0" applyNumberFormat="1" applyFont="1" applyFill="1" applyBorder="1" applyAlignment="1">
      <x:alignment vertical="center" wrapText="1"/>
    </x:xf>
    <x:xf numFmtId="200" fontId="0" fillId="6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7" fillId="8" borderId="0" xfId="0" applyNumberFormat="1" applyFont="1" applyFill="1" applyBorder="1" applyAlignment="1">
      <x:alignment vertical="center"/>
    </x:xf>
    <x:xf numFmtId="0" fontId="8" fillId="9" borderId="0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 applyAlignment="1">
      <x:alignment vertical="center" wrapText="1"/>
    </x:xf>
    <x:xf numFmtId="0" fontId="8" fillId="10" borderId="0" xfId="0" applyNumberFormat="1" applyFont="1" applyFill="1" applyBorder="1" applyAlignment="1">
      <x:alignment vertical="center" wrapText="1"/>
    </x:xf>
    <x:xf numFmtId="0" fontId="0" fillId="10" borderId="0" xfId="0" applyNumberFormat="1" applyFont="1" applyFill="1" applyBorder="1" applyAlignment="1">
      <x:alignment vertical="center" wrapText="1"/>
    </x:xf>
    <x:xf numFmtId="0" fontId="8" fillId="11" borderId="0" xfId="0" applyNumberFormat="1" applyFont="1" applyFill="1" applyBorder="1" applyAlignment="1">
      <x:alignment vertical="center" wrapText="1"/>
    </x:xf>
    <x:xf numFmtId="0" fontId="0" fillId="11" borderId="0" xfId="0" applyNumberFormat="1" applyFont="1" applyFill="1" applyBorder="1" applyAlignment="1">
      <x:alignment vertical="center" wrapText="1"/>
    </x:xf>
    <x:xf numFmtId="0" fontId="8" fillId="8" borderId="0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vertical="center"/>
    </x:xf>
    <x:xf numFmtId="0" fontId="0" fillId="6" borderId="1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vertical="center" wrapText="1"/>
    </x:xf>
    <x:xf numFmtId="0" fontId="6" fillId="7" borderId="1" xfId="0" applyNumberFormat="1" applyFont="1" applyFill="1" applyBorder="1" applyAlignment="1">
      <x:alignment vertical="center" wrapText="1"/>
    </x:xf>
    <x:xf numFmtId="200" fontId="0" fillId="6" borderId="1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7" fillId="8" borderId="1" xfId="0" applyNumberFormat="1" applyFont="1" applyFill="1" applyBorder="1" applyAlignment="1">
      <x:alignment vertical="center"/>
    </x:xf>
    <x:xf numFmtId="0" fontId="8" fillId="9" borderId="1" xfId="0" applyNumberFormat="1" applyFont="1" applyFill="1" applyBorder="1" applyAlignment="1">
      <x:alignment vertical="center" wrapText="1"/>
    </x:xf>
    <x:xf numFmtId="0" fontId="0" fillId="9" borderId="1" xfId="0" applyNumberFormat="1" applyFont="1" applyFill="1" applyBorder="1" applyAlignment="1">
      <x:alignment vertical="center" wrapText="1"/>
    </x:xf>
    <x:xf numFmtId="0" fontId="8" fillId="5" borderId="1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 applyAlignment="1">
      <x:alignment vertical="center" wrapText="1"/>
    </x:xf>
    <x:xf numFmtId="0" fontId="8" fillId="10" borderId="1" xfId="0" applyNumberFormat="1" applyFont="1" applyFill="1" applyBorder="1" applyAlignment="1">
      <x:alignment vertical="center" wrapText="1"/>
    </x:xf>
    <x:xf numFmtId="0" fontId="0" fillId="10" borderId="1" xfId="0" applyNumberFormat="1" applyFont="1" applyFill="1" applyBorder="1" applyAlignment="1">
      <x:alignment vertical="center" wrapText="1"/>
    </x:xf>
    <x:xf numFmtId="0" fontId="8" fillId="11" borderId="1" xfId="0" applyNumberFormat="1" applyFont="1" applyFill="1" applyBorder="1" applyAlignment="1">
      <x:alignment vertical="center" wrapText="1"/>
    </x:xf>
    <x:xf numFmtId="0" fontId="0" fillId="11" borderId="1" xfId="0" applyNumberFormat="1" applyFont="1" applyFill="1" applyBorder="1" applyAlignment="1">
      <x:alignment vertical="center" wrapText="1"/>
    </x:xf>
    <x:xf numFmtId="0" fontId="8" fillId="8" borderId="1" xfId="0" applyNumberFormat="1" applyFont="1" applyFill="1" applyBorder="1" applyAlignment="1">
      <x:alignment vertical="center" wrapText="1"/>
    </x:xf>
    <x:xf numFmtId="0" fontId="0" fillId="8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200" fontId="0" fillId="6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7" fillId="8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200" fontId="0" fillId="6" borderId="1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7" fillId="8" borderId="1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vertical="center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vertical="center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  <x:xf numFmtId="0" fontId="10" fillId="3" borderId="1" xfId="0" applyNumberFormat="1" applyFont="1" applyFill="1" applyBorder="1"/>
    <x:xf numFmtId="0" fontId="10" fillId="3" borderId="1" xfId="0" applyNumberFormat="1" applyFont="1" applyFill="1" applyBorder="1" applyAlignment="1">
      <x:alignment wrapText="1"/>
    </x:xf>
    <x:xf numFmtId="0" fontId="11" fillId="4" borderId="0" xfId="0" applyNumberFormat="1" applyFont="1" applyFill="1" applyBorder="1"/>
    <x:xf numFmtId="0" fontId="11" fillId="4" borderId="0" xfId="0" applyNumberFormat="1" applyFont="1" applyFill="1" applyBorder="1" applyAlignment="1">
      <x:alignment wrapText="1"/>
    </x:xf>
    <x:xf numFmtId="0" fontId="11" fillId="4" borderId="0" xfId="0" applyNumberFormat="1" applyFont="1" applyFill="1" applyBorder="1" applyAlignment="1">
      <x:alignment horizontal="center" wrapText="1"/>
    </x:xf>
    <x:xf numFmtId="0" fontId="11" fillId="4" borderId="0" xfId="0" applyNumberFormat="1" applyFont="1" applyFill="1" applyBorder="1" applyAlignment="1">
      <x:alignment horizontal="center" vertical="center" wrapText="1"/>
    </x:xf>
    <x:xf numFmtId="0" fontId="11" fillId="4" borderId="1" xfId="0" applyNumberFormat="1" applyFont="1" applyFill="1" applyBorder="1"/>
    <x:xf numFmtId="0" fontId="11" fillId="4" borderId="1" xfId="0" applyNumberFormat="1" applyFont="1" applyFill="1" applyBorder="1" applyAlignment="1">
      <x:alignment wrapText="1"/>
    </x:xf>
    <x:xf numFmtId="0" fontId="11" fillId="4" borderId="1" xfId="0" applyNumberFormat="1" applyFont="1" applyFill="1" applyBorder="1" applyAlignment="1">
      <x:alignment horizontal="center" wrapText="1"/>
    </x:xf>
    <x:xf numFmtId="0" fontId="11" fillId="4" borderId="1" xfId="0" applyNumberFormat="1" applyFont="1" applyFill="1" applyBorder="1" applyAlignment="1">
      <x:alignment horizontal="center" vertical="center" wrapText="1"/>
    </x:xf>
    <x:xf numFmtId="0" fontId="12" fillId="0" borderId="0" xfId="0" applyNumberFormat="1" applyFont="1" applyFill="1" applyBorder="1"/>
    <x:xf numFmtId="0" fontId="12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top" wrapText="1"/>
    </x:xf>
    <x:xf numFmtId="0" fontId="12" fillId="0" borderId="1" xfId="0" applyNumberFormat="1" applyFont="1" applyFill="1" applyBorder="1"/>
    <x:xf numFmtId="0" fontId="12" fillId="0" borderId="1" xfId="0" applyNumberFormat="1" applyFont="1" applyFill="1" applyBorder="1" applyAlignment="1">
      <x:alignment wrapText="1"/>
    </x:xf>
    <x:xf numFmtId="0" fontId="12" fillId="0" borderId="1" xfId="0" applyNumberFormat="1" applyFont="1" applyFill="1" applyBorder="1" applyAlignment="1">
      <x:alignment vertical="top" wrapText="1"/>
    </x:xf>
    <x:xf numFmtId="0" fontId="12" fillId="7" borderId="0" xfId="0" applyNumberFormat="1" applyFont="1" applyFill="1" applyBorder="1" applyAlignment="1">
      <x:alignment vertical="top" wrapText="1"/>
    </x:xf>
    <x:xf numFmtId="0" fontId="12" fillId="7" borderId="1" xfId="0" applyNumberFormat="1" applyFont="1" applyFill="1" applyBorder="1" applyAlignment="1">
      <x:alignment vertical="top" wrapText="1"/>
    </x:xf>
    <x:xf numFmtId="0" fontId="12" fillId="6" borderId="0" xfId="0" applyNumberFormat="1" applyFont="1" applyFill="1" applyBorder="1" applyAlignment="1">
      <x:alignment vertical="top" wrapText="1"/>
    </x:xf>
    <x:xf numFmtId="0" fontId="12" fillId="6" borderId="1" xfId="0" applyNumberFormat="1" applyFont="1" applyFill="1" applyBorder="1" applyAlignment="1">
      <x:alignment vertical="top" wrapText="1"/>
    </x:xf>
    <x:xf numFmtId="0" fontId="12" fillId="3" borderId="0" xfId="0" applyNumberFormat="1" applyFont="1" applyFill="1" applyBorder="1" applyAlignment="1">
      <x:alignment vertical="top" wrapText="1"/>
    </x:xf>
    <x:xf numFmtId="0" fontId="12" fillId="3" borderId="1" xfId="0" applyNumberFormat="1" applyFont="1" applyFill="1" applyBorder="1" applyAlignment="1">
      <x:alignment vertical="top" wrapText="1"/>
    </x:xf>
    <x:xf numFmtId="200" fontId="12" fillId="6" borderId="0" xfId="0" applyNumberFormat="1" applyFont="1" applyFill="1" applyBorder="1" applyAlignment="1">
      <x:alignment vertical="top" wrapText="1"/>
    </x:xf>
    <x:xf numFmtId="200" fontId="12" fillId="6" borderId="1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horizontal="center"/>
    </x:xf>
    <x:xf numFmtId="0" fontId="11" fillId="4" borderId="1" xfId="0" applyNumberFormat="1" applyFont="1" applyFill="1" applyBorder="1" applyAlignment="1">
      <x:alignment horizontal="center"/>
    </x:xf>
    <x:xf numFmtId="0" fontId="13" fillId="7" borderId="0" xfId="0" applyNumberFormat="1" applyFont="1" applyFill="1" applyBorder="1"/>
    <x:xf numFmtId="0" fontId="13" fillId="7" borderId="0" xfId="0" applyNumberFormat="1" applyFont="1" applyFill="1" applyBorder="1" applyAlignment="1">
      <x:alignment horizontal="center"/>
    </x:xf>
    <x:xf numFmtId="0" fontId="13" fillId="7" borderId="0" xfId="0" applyNumberFormat="1" applyFont="1" applyFill="1" applyBorder="1" applyAlignment="1">
      <x:alignment horizontal="center" vertical="center"/>
    </x:xf>
    <x:xf numFmtId="0" fontId="13" fillId="7" borderId="1" xfId="0" applyNumberFormat="1" applyFont="1" applyFill="1" applyBorder="1"/>
    <x:xf numFmtId="0" fontId="13" fillId="7" borderId="1" xfId="0" applyNumberFormat="1" applyFont="1" applyFill="1" applyBorder="1" applyAlignment="1">
      <x:alignment horizontal="center"/>
    </x:xf>
    <x:xf numFmtId="0" fontId="13" fillId="7" borderId="1" xfId="0" applyNumberFormat="1" applyFont="1" applyFill="1" applyBorder="1" applyAlignment="1">
      <x:alignment horizontal="center" vertical="center"/>
    </x:xf>
    <x:xf numFmtId="0" fontId="0" fillId="12" borderId="0" xfId="0" applyNumberFormat="1" applyFont="1" applyFill="1" applyBorder="1"/>
    <x:xf numFmtId="0" fontId="11" fillId="12" borderId="0" xfId="0" applyNumberFormat="1" applyFont="1" applyFill="1" applyBorder="1"/>
    <x:xf numFmtId="0" fontId="11" fillId="12" borderId="0" xfId="0" applyNumberFormat="1" applyFont="1" applyFill="1" applyBorder="1" applyAlignment="1">
      <x:alignment horizontal="center"/>
    </x:xf>
    <x:xf numFmtId="0" fontId="0" fillId="12" borderId="1" xfId="0" applyNumberFormat="1" applyFont="1" applyFill="1" applyBorder="1"/>
    <x:xf numFmtId="0" fontId="11" fillId="12" borderId="1" xfId="0" applyNumberFormat="1" applyFont="1" applyFill="1" applyBorder="1"/>
    <x:xf numFmtId="0" fontId="11" fillId="12" borderId="1" xfId="0" applyNumberFormat="1" applyFont="1" applyFill="1" applyBorder="1" applyAlignment="1">
      <x:alignment horizontal="center"/>
    </x:xf>
    <x:xf numFmtId="0" fontId="0" fillId="13" borderId="0" xfId="0" applyNumberFormat="1" applyFont="1" applyFill="1" applyBorder="1"/>
    <x:xf numFmtId="0" fontId="11" fillId="13" borderId="0" xfId="0" applyNumberFormat="1" applyFont="1" applyFill="1" applyBorder="1"/>
    <x:xf numFmtId="0" fontId="11" fillId="13" borderId="0" xfId="0" applyNumberFormat="1" applyFont="1" applyFill="1" applyBorder="1" applyAlignment="1">
      <x:alignment horizontal="center"/>
    </x:xf>
    <x:xf numFmtId="0" fontId="0" fillId="13" borderId="1" xfId="0" applyNumberFormat="1" applyFont="1" applyFill="1" applyBorder="1"/>
    <x:xf numFmtId="0" fontId="11" fillId="13" borderId="1" xfId="0" applyNumberFormat="1" applyFont="1" applyFill="1" applyBorder="1"/>
    <x:xf numFmtId="0" fontId="11" fillId="13" borderId="1" xfId="0" applyNumberFormat="1" applyFont="1" applyFill="1" applyBorder="1" applyAlignment="1">
      <x:alignment horizontal="center"/>
    </x:xf>
    <x:xf numFmtId="0" fontId="0" fillId="14" borderId="0" xfId="0" applyNumberFormat="1" applyFont="1" applyFill="1" applyBorder="1"/>
    <x:xf numFmtId="0" fontId="11" fillId="14" borderId="0" xfId="0" applyNumberFormat="1" applyFont="1" applyFill="1" applyBorder="1"/>
    <x:xf numFmtId="0" fontId="11" fillId="14" borderId="0" xfId="0" applyNumberFormat="1" applyFont="1" applyFill="1" applyBorder="1" applyAlignment="1">
      <x:alignment horizontal="center"/>
    </x:xf>
    <x:xf numFmtId="0" fontId="0" fillId="14" borderId="1" xfId="0" applyNumberFormat="1" applyFont="1" applyFill="1" applyBorder="1"/>
    <x:xf numFmtId="0" fontId="11" fillId="14" borderId="1" xfId="0" applyNumberFormat="1" applyFont="1" applyFill="1" applyBorder="1"/>
    <x:xf numFmtId="0" fontId="11" fillId="14" borderId="1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21">
    <x:dxf>
      <x:font>
        <x:b/>
        <x:color rgb="FF385A48"/>
      </x:font>
      <x:fill>
        <x:patternFill patternType="solid">
          <x:bgColor rgb="FFEAF1EC"/>
        </x:patternFill>
      </x:fill>
    </x:dxf>
    <x:dxf>
      <x:font>
        <x:b/>
        <x:color rgb="FF4D7187"/>
      </x:font>
      <x:fill>
        <x:patternFill patternType="solid">
          <x:bgColor rgb="FFE5EEF3"/>
        </x:patternFill>
      </x:fill>
    </x:dxf>
    <x:dxf>
      <x:font>
        <x:b/>
        <x:color rgb="FFC68A3C"/>
      </x:font>
      <x:fill>
        <x:patternFill patternType="solid">
          <x:bgColor rgb="FFF7EEDC"/>
        </x:patternFill>
      </x:fill>
    </x:dxf>
    <x:dxf>
      <x:font>
        <x:b/>
        <x:color rgb="FFC68A3C"/>
      </x:font>
      <x:fill>
        <x:patternFill patternType="solid">
          <x:bgColor rgb="FFF7EEDC"/>
        </x:patternFill>
      </x:fill>
    </x:dxf>
    <x:dxf>
      <x:font>
        <x:b/>
        <x:color rgb="FFB94A48"/>
      </x:font>
      <x:fill>
        <x:patternFill patternType="solid">
          <x:bgColor rgb="FFF7E3E1"/>
        </x:patternFill>
      </x:fill>
    </x:dxf>
    <x:dxf>
      <x:font>
        <x:color rgb="FF7C858E"/>
      </x:font>
      <x:fill>
        <x:patternFill patternType="solid">
          <x:bgColor rgb="FFEEF0F1"/>
        </x:patternFill>
      </x:fill>
    </x:dxf>
    <x:dxf>
      <x:font>
        <x:b/>
        <x:color rgb="FFB94A48"/>
      </x:font>
      <x:fill>
        <x:patternFill patternType="solid">
          <x:bgColor rgb="FFF7E3E1"/>
        </x:patternFill>
      </x:fill>
    </x:dxf>
    <x:dxf>
      <x:font>
        <x:b/>
        <x:color rgb="FFC68A3C"/>
      </x:font>
      <x:fill>
        <x:patternFill patternType="solid">
          <x:bgColor rgb="FFF7EEDC"/>
        </x:patternFill>
      </x:fill>
    </x:dxf>
    <x:dxf>
      <x:font>
        <x:b/>
        <x:color rgb="FF385A48"/>
      </x:font>
      <x:fill>
        <x:patternFill patternType="solid">
          <x:bgColor rgb="FFEAF1EC"/>
        </x:patternFill>
      </x:fill>
    </x:dxf>
    <x:dxf>
      <x:font>
        <x:b/>
        <x:color rgb="FFB94A48"/>
      </x:font>
      <x:fill>
        <x:patternFill patternType="solid">
          <x:bgColor rgb="FFF7E3E1"/>
        </x:patternFill>
      </x:fill>
    </x:dxf>
    <x:dxf>
      <x:font>
        <x:b/>
        <x:color rgb="FFB94A48"/>
      </x:font>
      <x:fill>
        <x:patternFill patternType="solid">
          <x:bgColor rgb="FFF7E3E1"/>
        </x:patternFill>
      </x:fill>
    </x:dxf>
    <x:dxf>
      <x:font>
        <x:b/>
        <x:color rgb="FFC68A3C"/>
      </x:font>
      <x:fill>
        <x:patternFill patternType="solid">
          <x:bgColor rgb="FFF7EEDC"/>
        </x:patternFill>
      </x:fill>
    </x:dxf>
    <x:dxf>
      <x:font>
        <x:b/>
        <x:color rgb="FFC68A3C"/>
      </x:font>
      <x:fill>
        <x:patternFill patternType="solid">
          <x:bgColor rgb="FFF7EEDC"/>
        </x:patternFill>
      </x:fill>
    </x:dxf>
    <x:dxf>
      <x:font>
        <x:b/>
        <x:color rgb="FF385A48"/>
      </x:font>
      <x:fill>
        <x:patternFill patternType="solid">
          <x:bgColor rgb="FFEAF1EC"/>
        </x:patternFill>
      </x:fill>
    </x:dxf>
    <x:dxf>
      <x:font>
        <x:b/>
        <x:color rgb="FF4D7187"/>
      </x:font>
      <x:fill>
        <x:patternFill patternType="solid">
          <x:bgColor rgb="FFE5EEF3"/>
        </x:patternFill>
      </x:fill>
    </x:dxf>
    <x:dxf>
      <x:font>
        <x:b/>
        <x:color rgb="FFB94A48"/>
      </x:font>
      <x:fill>
        <x:patternFill patternType="solid">
          <x:bgColor rgb="FFF7E3E1"/>
        </x:patternFill>
      </x:fill>
    </x:dxf>
    <x:dxf>
      <x:font>
        <x:b/>
        <x:color rgb="FF385A48"/>
      </x:font>
      <x:fill>
        <x:patternFill patternType="solid">
          <x:bgColor rgb="FFEAF1EC"/>
        </x:patternFill>
      </x:fill>
    </x:dxf>
    <x:dxf>
      <x:font>
        <x:b/>
        <x:color rgb="FFB94A48"/>
      </x:font>
      <x:fill>
        <x:patternFill patternType="solid">
          <x:bgColor rgb="FFF7E3E1"/>
        </x:patternFill>
      </x:fill>
    </x:dxf>
    <x:dxf>
      <x:font>
        <x:b/>
        <x:color rgb="FF4D7187"/>
      </x:font>
      <x:fill>
        <x:patternFill patternType="solid">
          <x:bgColor rgb="FFE5EEF3"/>
        </x:patternFill>
      </x:fill>
    </x:dxf>
    <x:dxf>
      <x:font>
        <x:b/>
        <x:color rgb="FFB94A48"/>
      </x:font>
      <x:fill>
        <x:patternFill patternType="solid">
          <x:bgColor rgb="FFF7E3E1"/>
        </x:patternFill>
      </x:fill>
    </x:dxf>
    <x:dxf>
      <x:font>
        <x:b/>
        <x:color rgb="FFB94A48"/>
      </x:font>
      <x:fill>
        <x:patternFill patternType="solid">
          <x:bgColor rgb="FFF7E3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fc02f902354690" /><Relationship Type="http://schemas.openxmlformats.org/officeDocument/2006/relationships/theme" Target="/xl/theme/theme1.xml" Id="Redb4dcb15a9c4575" /><Relationship Type="http://schemas.openxmlformats.org/officeDocument/2006/relationships/sharedStrings" Target="/xl/sharedStrings.xml" Id="Rd9db301db28841f6" /><Relationship Type="http://schemas.openxmlformats.org/officeDocument/2006/relationships/worksheet" Target="/xl/worksheets/sheet1.xml" Id="R5f64ca774aea4402" /><Relationship Type="http://schemas.openxmlformats.org/officeDocument/2006/relationships/worksheet" Target="/xl/worksheets/sheet2.xml" Id="R1c924b72dd0f4ba1" /><Relationship Type="http://schemas.openxmlformats.org/officeDocument/2006/relationships/worksheet" Target="/xl/worksheets/sheet3.xml" Id="R6314ee0b56d44ec4" /><Relationship Type="http://schemas.openxmlformats.org/officeDocument/2006/relationships/worksheet" Target="/xl/worksheets/sheet4.xml" Id="R45ffaf20c2044450" /><Relationship Type="http://schemas.openxmlformats.org/officeDocument/2006/relationships/worksheet" Target="/xl/worksheets/sheet5.xml" Id="Re21790a3023b48cf" /><Relationship Type="http://schemas.openxmlformats.org/officeDocument/2006/relationships/worksheet" Target="/xl/worksheets/sheet6.xml" Id="R31f8d9fb825f44d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0e1c387a7d84bc3" /><Relationship Type="http://schemas.openxmlformats.org/officeDocument/2006/relationships/chart" Target="/xl/drawings/charts/chart2.xml" Id="R08ecfd07fcde4a3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Publicly ready evidence by category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Rows</c:v>
          </c:tx>
          <c:cat>
            <c:strRef>
              <c:f>'Dashboard'!$A$12:$A$21</c:f>
              <c:strCache>
                <c:ptCount val="0"/>
              </c:strCache>
            </c:strRef>
          </c:cat>
          <c:val>
            <c:numRef>
              <c:f>'Dashboard'!$B$12:$B$21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Assessed</c:v>
          </c:tx>
          <c:cat>
            <c:strRef>
              <c:f>'Dashboard'!$A$12:$A$21</c:f>
              <c:strCache>
                <c:ptCount val="0"/>
              </c:strCache>
            </c:strRef>
          </c:cat>
          <c:val>
            <c:numRef>
              <c:f>'Dashboard'!$C$12:$C$21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Publicly ready</c:v>
          </c:tx>
          <c:cat>
            <c:strRef>
              <c:f>'Dashboard'!$A$12:$A$21</c:f>
              <c:strCache>
                <c:ptCount val="0"/>
              </c:strCache>
            </c:strRef>
          </c:cat>
          <c:val>
            <c:numRef>
              <c:f>'Dashboard'!$D$12:$D$21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Coverage status distribution</a:t>
            </a:r>
          </a:p>
        </c:rich>
      </c:tx>
      <c:overlay val="0"/>
    </c:title>
    <c:autoTitleDeleted val="0"/>
    <c:plotArea>
      <c:layout/>
      <c:barChart>
        <c:barDir val="bar"/>
        <c:varyColors val="0"/>
        <c:ser>
          <c:idx val="0"/>
          <c:order val="0"/>
          <c:tx>
            <c:v>Count</c:v>
          </c:tx>
          <c:cat>
            <c:strRef>
              <c:f>'Dashboard'!$A$26:$A$32</c:f>
              <c:strCache>
                <c:ptCount val="0"/>
              </c:strCache>
            </c:strRef>
          </c:cat>
          <c:val>
            <c:numRef>
              <c:f>'Dashboard'!$B$26:$B$32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10</xdr:row>
      <xdr:rowOff>0</xdr:rowOff>
    </xdr:from>
    <xdr:to>
      <xdr:col>17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0e1c387a7d84bc3"/>
        </a:graphicData>
      </a:graphic>
    </xdr:graphicFrame>
    <xdr:clientData/>
  </xdr:twoCellAnchor>
  <xdr:twoCellAnchor>
    <xdr:from>
      <xdr:col>9</xdr:col>
      <xdr:colOff>0</xdr:colOff>
      <xdr:row>25</xdr:row>
      <xdr:rowOff>0</xdr:rowOff>
    </xdr:from>
    <xdr:to>
      <xdr:col>17</xdr:col>
      <xdr:colOff>0</xdr:colOff>
      <xdr:row>39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8ecfd07fcde4a3f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PublicReadinessChecklistTable" displayName="PublicReadinessChecklistTable" ref="A4:P54" headerRowCount="1">
  <x:tableColumns count="16">
    <x:tableColumn id="1" name="ID"/>
    <x:tableColumn id="2" name="Category"/>
    <x:tableColumn id="3" name="Checkpoint"/>
    <x:tableColumn id="4" name="Why it matters"/>
    <x:tableColumn id="5" name="Current evidence or route"/>
    <x:tableColumn id="6" name="Typical access route"/>
    <x:tableColumn id="7" name="Status"/>
    <x:tableColumn id="8" name="Evidence owner"/>
    <x:tableColumn id="9" name="What the evidence establishes"/>
    <x:tableColumn id="10" name="What remains unclear"/>
    <x:tableColumn id="11" name="Priority"/>
    <x:tableColumn id="12" name="Next action"/>
    <x:tableColumn id="13" name="Review date"/>
    <x:tableColumn id="14" name="Review signal"/>
    <x:tableColumn id="15" name="Public usability"/>
    <x:tableColumn id="16" name="Source URL"/>
  </x:tableColumns>
  <x:tableStyleInfo name="TableStyleMedium2" showRowStripes="1"/>
</x:table>
</file>

<file path=xl/tables/table2.xml><?xml version="1.0" encoding="utf-8"?>
<x:table xmlns:x="http://schemas.openxmlformats.org/spreadsheetml/2006/main" id="2" name="PublicEvidenceReviewQueueTable" displayName="PublicEvidenceReviewQueueTable" ref="A4:I54" headerRowCount="1">
  <x:tableColumns count="9">
    <x:tableColumn id="1" name="ID"/>
    <x:tableColumn id="2" name="Category"/>
    <x:tableColumn id="3" name="Checkpoint"/>
    <x:tableColumn id="4" name="Status"/>
    <x:tableColumn id="5" name="Priority"/>
    <x:tableColumn id="6" name="Owner"/>
    <x:tableColumn id="7" name="Next action"/>
    <x:tableColumn id="8" name="Review date"/>
    <x:tableColumn id="9" name="Review signal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fc434ce139b840e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fd855478dad744d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e7d12f117cfd4347" /></Relationships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34" hidden="0" customWidth="1"/>
    <x:col min="3" max="3" width="4" hidden="0" customWidth="1"/>
    <x:col min="4" max="4" width="8" hidden="0" customWidth="1"/>
    <x:col min="5" max="5" width="26" hidden="0" customWidth="1"/>
    <x:col min="6" max="6" width="22" hidden="0" customWidth="1"/>
    <x:col min="7" max="7" width="22" hidden="0" customWidth="1"/>
    <x:col min="8" max="8" width="22" hidden="0" customWidth="1"/>
  </x:cols>
  <x:sheetData>
    <x:row r="1">
      <x:c r="A1" s="6" t="str">
        <x:v>ARCHORIC
Public Evidence Readiness Checklist</x:v>
      </x:c>
      <x:c r="B1" s="6"/>
      <x:c r="C1" s="6"/>
      <x:c r="D1" s="6"/>
      <x:c r="E1" s="6"/>
      <x:c r="F1" s="6"/>
      <x:c r="G1" s="6"/>
      <x:c r="H1" s="6"/>
    </x:row>
    <x:row r="2">
      <x:c r="A2" s="6"/>
      <x:c r="B2" s="6"/>
      <x:c r="C2" s="6"/>
      <x:c r="D2" s="6"/>
      <x:c r="E2" s="6"/>
      <x:c r="F2" s="6"/>
      <x:c r="G2" s="6"/>
      <x:c r="H2" s="6"/>
    </x:row>
    <x:row r="3">
      <x:c r="A3" s="6"/>
      <x:c r="B3" s="6"/>
      <x:c r="C3" s="6"/>
      <x:c r="D3" s="6"/>
      <x:c r="E3" s="6"/>
      <x:c r="F3" s="6"/>
      <x:c r="G3" s="6"/>
      <x:c r="H3" s="6"/>
    </x:row>
    <x:row r="4">
      <x:c r="A4" s="15" t="str">
        <x:v>Review 50 conditions that make public evidence easier to find, interpret and carry into a serious healthcare AI evaluation.</x:v>
      </x:c>
      <x:c r="B4" s="15"/>
      <x:c r="C4" s="15"/>
      <x:c r="D4" s="15"/>
      <x:c r="E4" s="15"/>
      <x:c r="F4" s="15"/>
      <x:c r="G4" s="15"/>
      <x:c r="H4" s="15"/>
    </x:row>
    <x:row r="5">
      <x:c r="A5" s="15"/>
      <x:c r="B5" s="15"/>
      <x:c r="C5" s="15"/>
      <x:c r="D5" s="15"/>
      <x:c r="E5" s="15"/>
      <x:c r="F5" s="15"/>
      <x:c r="G5" s="15"/>
      <x:c r="H5" s="15"/>
    </x:row>
    <x:row r="6">
      <x:c r="A6" s="116"/>
      <x:c r="B6" s="116"/>
      <x:c r="C6" s="116"/>
      <x:c r="D6" s="116"/>
      <x:c r="E6" s="116"/>
      <x:c r="F6" s="116"/>
      <x:c r="G6" s="116"/>
      <x:c r="H6" s="116"/>
    </x:row>
    <x:row r="7">
      <x:c r="A7" s="117" t="str">
        <x:v>Review scope</x:v>
      </x:c>
      <x:c r="B7" s="117" t="str">
        <x:v>Complete before starting</x:v>
      </x:c>
      <x:c r="C7" s="116"/>
      <x:c r="D7" s="117" t="str">
        <x:v>How to use the checklist</x:v>
      </x:c>
      <x:c r="E7" s="117"/>
      <x:c r="F7" s="117"/>
      <x:c r="G7" s="117"/>
      <x:c r="H7" s="117"/>
    </x:row>
    <x:row r="8" ht="56" customHeight="1">
      <x:c r="A8" s="82" t="str">
        <x:v>Company or product</x:v>
      </x:c>
      <x:c r="B8" s="118" t="str"/>
      <x:c r="C8" s="116"/>
      <x:c r="D8" s="119" t="str">
        <x:v>1</x:v>
      </x:c>
      <x:c r="E8" s="82" t="str">
        <x:v>Review the public journey</x:v>
      </x:c>
      <x:c r="F8" s="83" t="str">
        <x:v>Use the website, resource centre and other public evidence routes a serious stakeholder can access before qualification.</x:v>
      </x:c>
      <x:c r="G8" s="83"/>
      <x:c r="H8" s="83"/>
    </x:row>
    <x:row r="9" ht="56" customHeight="1">
      <x:c r="A9" s="82" t="str">
        <x:v>Public website or evidence environment</x:v>
      </x:c>
      <x:c r="B9" s="118" t="str"/>
      <x:c r="C9" s="116"/>
      <x:c r="D9" s="119" t="str">
        <x:v>2</x:v>
      </x:c>
      <x:c r="E9" s="82" t="str">
        <x:v>Assess each checkpoint</x:v>
      </x:c>
      <x:c r="F9" s="83" t="str">
        <x:v>Choose the status that best describes evidence coverage and usability today.</x:v>
      </x:c>
      <x:c r="G9" s="83"/>
      <x:c r="H9" s="83"/>
    </x:row>
    <x:row r="10" ht="56" customHeight="1">
      <x:c r="A10" s="82" t="str">
        <x:v>Review owner</x:v>
      </x:c>
      <x:c r="B10" s="118" t="str"/>
      <x:c r="C10" s="116"/>
      <x:c r="D10" s="119" t="str">
        <x:v>3</x:v>
      </x:c>
      <x:c r="E10" s="82" t="str">
        <x:v>Record the evidence route</x:v>
      </x:c>
      <x:c r="F10" s="83" t="str">
        <x:v>Add the page, document or controlled route where the evidence can be found.</x:v>
      </x:c>
      <x:c r="G10" s="83"/>
      <x:c r="H10" s="83"/>
    </x:row>
    <x:row r="11" ht="56" customHeight="1">
      <x:c r="A11" s="82" t="str">
        <x:v>Review date</x:v>
      </x:c>
      <x:c r="B11" s="120" t="str"/>
      <x:c r="C11" s="116"/>
      <x:c r="D11" s="119" t="str">
        <x:v>4</x:v>
      </x:c>
      <x:c r="E11" s="82" t="str">
        <x:v>Explain what it establishes</x:v>
      </x:c>
      <x:c r="F11" s="83" t="str">
        <x:v>State what the evidence lets a stakeholder understand, and what remains unclear.</x:v>
      </x:c>
      <x:c r="G11" s="83"/>
      <x:c r="H11" s="83"/>
    </x:row>
    <x:row r="12" ht="56" customHeight="1">
      <x:c r="A12" s="82" t="str">
        <x:v>Next scheduled review</x:v>
      </x:c>
      <x:c r="B12" s="120" t="str"/>
      <x:c r="C12" s="116"/>
      <x:c r="D12" s="119" t="str">
        <x:v>5</x:v>
      </x:c>
      <x:c r="E12" s="82" t="str">
        <x:v>Assign ownership and action</x:v>
      </x:c>
      <x:c r="F12" s="83" t="str">
        <x:v>Set an owner, priority, next action and review date.</x:v>
      </x:c>
      <x:c r="G12" s="83"/>
      <x:c r="H12" s="83"/>
    </x:row>
    <x:row r="13" ht="56" customHeight="1">
      <x:c r="A13" s="116"/>
      <x:c r="B13" s="116"/>
      <x:c r="C13" s="116"/>
      <x:c r="D13" s="119" t="str">
        <x:v>6</x:v>
      </x:c>
      <x:c r="E13" s="82" t="str">
        <x:v>Use the dashboard</x:v>
      </x:c>
      <x:c r="F13" s="83" t="str">
        <x:v>Review category coverage, difficult-to-use evidence, controlled routes and unresolved priorities.</x:v>
      </x:c>
      <x:c r="G13" s="83"/>
      <x:c r="H13" s="83"/>
    </x:row>
    <x:row r="14">
      <x:c r="A14" s="116"/>
      <x:c r="B14" s="116"/>
      <x:c r="C14" s="116"/>
      <x:c r="D14" s="116"/>
      <x:c r="E14" s="116"/>
      <x:c r="F14" s="116"/>
      <x:c r="G14" s="116"/>
      <x:c r="H14" s="116"/>
    </x:row>
    <x:row r="15">
      <x:c r="A15" s="121" t="str">
        <x:v>What this workbook measures</x:v>
      </x:c>
      <x:c r="B15" s="121"/>
      <x:c r="C15" s="121"/>
      <x:c r="D15" s="121"/>
      <x:c r="E15" s="121"/>
      <x:c r="F15" s="121"/>
      <x:c r="G15" s="121"/>
      <x:c r="H15" s="121"/>
    </x:row>
    <x:row r="16" ht="40" customHeight="1">
      <x:c r="A16" s="82" t="str">
        <x:v>Measures</x:v>
      </x:c>
      <x:c r="B16" s="83" t="str">
        <x:v>Whether decision-relevant evidence exists, can be found, can be interpreted and has an appropriate access route.</x:v>
      </x:c>
      <x:c r="C16" s="116"/>
      <x:c r="D16" s="116"/>
      <x:c r="E16" s="116"/>
      <x:c r="F16" s="116"/>
      <x:c r="G16" s="116"/>
      <x:c r="H16" s="116"/>
    </x:row>
    <x:row r="17" ht="40" customHeight="1">
      <x:c r="A17" s="82" t="str">
        <x:v>Measures</x:v>
      </x:c>
      <x:c r="B17" s="83" t="str">
        <x:v>Public evidence coverage, controlled evidence routes, ownership, unresolved questions and maintenance needs.</x:v>
      </x:c>
      <x:c r="C17" s="116"/>
      <x:c r="D17" s="116"/>
      <x:c r="E17" s="116"/>
      <x:c r="F17" s="116"/>
      <x:c r="G17" s="116"/>
      <x:c r="H17" s="116"/>
    </x:row>
    <x:row r="18" ht="40" customHeight="1">
      <x:c r="A18" s="122" t="str">
        <x:v>Does not measure</x:v>
      </x:c>
      <x:c r="B18" s="83" t="str">
        <x:v>Actual buyer confidence, conversion probability, clinical validity, legal compliance or procurement approval.</x:v>
      </x:c>
      <x:c r="C18" s="116"/>
      <x:c r="D18" s="116"/>
      <x:c r="E18" s="116"/>
      <x:c r="F18" s="116"/>
      <x:c r="G18" s="116"/>
      <x:c r="H18" s="116"/>
    </x:row>
    <x:row r="19" ht="40" customHeight="1">
      <x:c r="A19" s="122" t="str">
        <x:v>Does not replace</x:v>
      </x:c>
      <x:c r="B19" s="83" t="str">
        <x:v>Clinical, legal, security, regulatory, procurement or organisation-specific review.</x:v>
      </x:c>
      <x:c r="C19" s="116"/>
      <x:c r="D19" s="116"/>
      <x:c r="E19" s="116"/>
      <x:c r="F19" s="116"/>
      <x:c r="G19" s="116"/>
      <x:c r="H19" s="116"/>
    </x:row>
    <x:row r="20">
      <x:c r="A20" s="116"/>
      <x:c r="B20" s="116"/>
      <x:c r="C20" s="116"/>
      <x:c r="D20" s="116"/>
      <x:c r="E20" s="116"/>
      <x:c r="F20" s="116"/>
      <x:c r="G20" s="116"/>
      <x:c r="H20" s="116"/>
    </x:row>
    <x:row r="21">
      <x:c r="A21" s="121" t="str">
        <x:v>Status guide</x:v>
      </x:c>
      <x:c r="B21" s="121"/>
      <x:c r="C21" s="121"/>
      <x:c r="D21" s="121"/>
      <x:c r="E21" s="121"/>
      <x:c r="F21" s="121"/>
      <x:c r="G21" s="121"/>
      <x:c r="H21" s="121"/>
    </x:row>
    <x:row r="22" ht="40" customHeight="1">
      <x:c r="A22" s="87" t="str">
        <x:v>Not assessed</x:v>
      </x:c>
      <x:c r="B22" s="88" t="str">
        <x:v>No review has been completed yet.</x:v>
      </x:c>
      <x:c r="C22" s="116"/>
      <x:c r="D22" s="116"/>
      <x:c r="E22" s="116"/>
      <x:c r="F22" s="116"/>
      <x:c r="G22" s="116"/>
      <x:c r="H22" s="116"/>
    </x:row>
    <x:row r="23" ht="40" customHeight="1">
      <x:c r="A23" s="89" t="str">
        <x:v>Complete and easy to find</x:v>
      </x:c>
      <x:c r="B23" s="90" t="str">
        <x:v>The evidence is available through an appropriate route and is clear enough to use.</x:v>
      </x:c>
      <x:c r="C23" s="116"/>
      <x:c r="D23" s="116"/>
      <x:c r="E23" s="116"/>
      <x:c r="F23" s="116"/>
      <x:c r="G23" s="116"/>
      <x:c r="H23" s="116"/>
    </x:row>
    <x:row r="24" ht="40" customHeight="1">
      <x:c r="A24" s="91" t="str">
        <x:v>Exists but difficult to find</x:v>
      </x:c>
      <x:c r="B24" s="92" t="str">
        <x:v>The evidence exists, but location, navigation, language or fragmentation makes it difficult to use.</x:v>
      </x:c>
      <x:c r="C24" s="116"/>
      <x:c r="D24" s="116"/>
      <x:c r="E24" s="116"/>
      <x:c r="F24" s="116"/>
      <x:c r="G24" s="116"/>
      <x:c r="H24" s="116"/>
    </x:row>
    <x:row r="25" ht="40" customHeight="1">
      <x:c r="A25" s="93" t="str">
        <x:v>Exists only in controlled materials</x:v>
      </x:c>
      <x:c r="B25" s="94" t="str">
        <x:v>The evidence is intentionally available after qualification, under NDA or through another controlled route.</x:v>
      </x:c>
      <x:c r="C25" s="116"/>
      <x:c r="D25" s="116"/>
      <x:c r="E25" s="116"/>
      <x:c r="F25" s="116"/>
      <x:c r="G25" s="116"/>
      <x:c r="H25" s="116"/>
    </x:row>
    <x:row r="26" ht="40" customHeight="1">
      <x:c r="A26" s="93" t="str">
        <x:v>Requires buyer-specific validation</x:v>
      </x:c>
      <x:c r="B26" s="94" t="str">
        <x:v>Vendor evidence exists, but the answer depends on the buyer's environment, policy, implementation or use case.</x:v>
      </x:c>
      <x:c r="C26" s="116"/>
      <x:c r="D26" s="116"/>
      <x:c r="E26" s="116"/>
      <x:c r="F26" s="116"/>
      <x:c r="G26" s="116"/>
      <x:c r="H26" s="116"/>
    </x:row>
    <x:row r="27" ht="40" customHeight="1">
      <x:c r="A27" s="95" t="str">
        <x:v>Not available</x:v>
      </x:c>
      <x:c r="B27" s="96" t="str">
        <x:v>No usable evidence or evidence route has been located.</x:v>
      </x:c>
      <x:c r="C27" s="116"/>
      <x:c r="D27" s="116"/>
      <x:c r="E27" s="116"/>
      <x:c r="F27" s="116"/>
      <x:c r="G27" s="116"/>
      <x:c r="H27" s="116"/>
    </x:row>
    <x:row r="28" ht="40" customHeight="1">
      <x:c r="A28" s="87" t="str">
        <x:v>Not applicable</x:v>
      </x:c>
      <x:c r="B28" s="88" t="str">
        <x:v>The checkpoint does not apply to the reviewed product or use case.</x:v>
      </x:c>
      <x:c r="C28" s="116"/>
      <x:c r="D28" s="116"/>
      <x:c r="E28" s="116"/>
      <x:c r="F28" s="116"/>
      <x:c r="G28" s="116"/>
      <x:c r="H28" s="116"/>
    </x:row>
  </x:sheetData>
  <x:mergeCells>
    <x:mergeCell ref="A1:H3"/>
    <x:mergeCell ref="A4:H5"/>
    <x:mergeCell ref="D7:H7"/>
    <x:mergeCell ref="A15:H15"/>
    <x:mergeCell ref="B16:H16"/>
    <x:mergeCell ref="B17:H17"/>
    <x:mergeCell ref="B18:H18"/>
    <x:mergeCell ref="B19:H19"/>
    <x:mergeCell ref="A21:H2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1" hidden="0" customWidth="1"/>
    <x:col min="3" max="3" width="11" hidden="0" customWidth="1"/>
    <x:col min="4" max="4" width="27" hidden="0" customWidth="1"/>
    <x:col min="5" max="5" width="14" hidden="0" customWidth="1"/>
    <x:col min="6" max="6" width="14" hidden="0" customWidth="1"/>
    <x:col min="7" max="7" width="14" hidden="0" customWidth="1"/>
    <x:col min="8" max="8" width="15" hidden="0" customWidth="1"/>
    <x:col min="9" max="9" width="3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</x:cols>
  <x:sheetData>
    <x:row r="1">
      <x:c r="A1" s="160" t="str">
        <x:v>Public Evidence Readiness Dashboard</x:v>
      </x:c>
      <x:c r="B1" s="160"/>
      <x:c r="C1" s="160"/>
      <x:c r="D1" s="160"/>
      <x:c r="E1" s="160"/>
      <x:c r="F1" s="160"/>
      <x:c r="G1" s="160"/>
      <x:c r="H1" s="160"/>
      <x:c r="I1" s="160"/>
      <x:c r="J1" s="160"/>
      <x:c r="K1" s="160"/>
      <x:c r="L1" s="160"/>
      <x:c r="M1" s="160"/>
      <x:c r="N1" s="160"/>
      <x:c r="O1" s="160"/>
      <x:c r="P1" s="160"/>
      <x:c r="Q1" s="160"/>
    </x:row>
    <x:row r="2">
      <x:c r="A2" s="160"/>
      <x:c r="B2" s="160"/>
      <x:c r="C2" s="160"/>
      <x:c r="D2" s="160"/>
      <x:c r="E2" s="160"/>
      <x:c r="F2" s="160"/>
      <x:c r="G2" s="160"/>
      <x:c r="H2" s="160"/>
      <x:c r="I2" s="160"/>
      <x:c r="J2" s="160"/>
      <x:c r="K2" s="160"/>
      <x:c r="L2" s="160"/>
      <x:c r="M2" s="160"/>
      <x:c r="N2" s="160"/>
      <x:c r="O2" s="160"/>
      <x:c r="P2" s="160"/>
      <x:c r="Q2" s="160"/>
    </x:row>
    <x:row r="3">
      <x:c r="A3" s="160"/>
      <x:c r="B3" s="160"/>
      <x:c r="C3" s="160"/>
      <x:c r="D3" s="160"/>
      <x:c r="E3" s="160"/>
      <x:c r="F3" s="160"/>
      <x:c r="G3" s="160"/>
      <x:c r="H3" s="160"/>
      <x:c r="I3" s="160"/>
      <x:c r="J3" s="160"/>
      <x:c r="K3" s="160"/>
      <x:c r="L3" s="160"/>
      <x:c r="M3" s="160"/>
      <x:c r="N3" s="160"/>
      <x:c r="O3" s="160"/>
      <x:c r="P3" s="160"/>
      <x:c r="Q3" s="160"/>
    </x:row>
    <x:row r="4">
      <x:c r="A4" s="134" t="str">
        <x:v>This dashboard measures public evidence coverage, accessibility and maintenance. It is not a buyer-confidence or conversion score.</x:v>
      </x:c>
      <x:c r="B4" s="134"/>
      <x:c r="C4" s="134"/>
      <x:c r="D4" s="134"/>
      <x:c r="E4" s="134"/>
      <x:c r="F4" s="134"/>
      <x:c r="G4" s="134"/>
      <x:c r="H4" s="134"/>
      <x:c r="I4" s="134"/>
      <x:c r="J4" s="134"/>
      <x:c r="K4" s="134"/>
      <x:c r="L4" s="134"/>
      <x:c r="M4" s="134"/>
      <x:c r="N4" s="134"/>
      <x:c r="O4" s="134"/>
      <x:c r="P4" s="134"/>
      <x:c r="Q4" s="134"/>
    </x:row>
    <x:row r="6">
      <x:c r="A6" s="162" t="str">
        <x:v>Checklist items</x:v>
      </x:c>
      <x:c r="B6" s="162"/>
      <x:c r="C6" s="162"/>
      <x:c r="D6" s="172" t="str">
        <x:v>Assessed</x:v>
      </x:c>
      <x:c r="E6" s="172"/>
      <x:c r="F6" s="172"/>
      <x:c r="G6" s="178" t="str">
        <x:v>Publicly ready</x:v>
      </x:c>
      <x:c r="H6" s="178"/>
      <x:c r="I6" s="178"/>
      <x:c r="J6" s="172" t="str">
        <x:v>Difficult to use</x:v>
      </x:c>
      <x:c r="K6" s="172"/>
      <x:c r="L6" s="172"/>
      <x:c r="M6" s="184" t="str">
        <x:v>Controlled or local</x:v>
      </x:c>
      <x:c r="N6" s="184"/>
      <x:c r="O6" s="184"/>
    </x:row>
    <x:row r="7">
      <x:c r="A7" s="166" t="n">
        <x:f>COUNTA('Readiness Checklist'!$A$5:$A$54)</x:f>
        <x:v>50</x:v>
      </x:c>
      <x:c r="B7" s="166"/>
      <x:c r="C7" s="166"/>
      <x:c r="D7" s="166" t="n">
        <x:f>COUNTIF('Readiness Checklist'!$G$5:$G$54,"&lt;&gt;Not assessed")</x:f>
        <x:v>0</x:v>
      </x:c>
      <x:c r="E7" s="166"/>
      <x:c r="F7" s="166"/>
      <x:c r="G7" s="166" t="n">
        <x:f>COUNTIF('Readiness Checklist'!$G$5:$G$54,"Complete and easy to find")</x:f>
        <x:v>0</x:v>
      </x:c>
      <x:c r="H7" s="166"/>
      <x:c r="I7" s="166"/>
      <x:c r="J7" s="166" t="n">
        <x:f>COUNTIF('Readiness Checklist'!$G$5:$G$54,"Exists but difficult to find")</x:f>
        <x:v>0</x:v>
      </x:c>
      <x:c r="K7" s="166"/>
      <x:c r="L7" s="166"/>
      <x:c r="M7" s="166" t="n">
        <x:f>COUNTIF('Readiness Checklist'!$G$5:$G$54,"Exists only in controlled materials")+COUNTIF('Readiness Checklist'!$G$5:$G$54,"Requires buyer-specific validation")</x:f>
        <x:v>0</x:v>
      </x:c>
      <x:c r="N7" s="166"/>
      <x:c r="O7" s="166"/>
    </x:row>
    <x:row r="8">
      <x:c r="A8" s="166"/>
      <x:c r="B8" s="166"/>
      <x:c r="C8" s="166"/>
      <x:c r="D8" s="166"/>
      <x:c r="E8" s="166"/>
      <x:c r="F8" s="166"/>
      <x:c r="G8" s="166"/>
      <x:c r="H8" s="166"/>
      <x:c r="I8" s="166"/>
      <x:c r="J8" s="166"/>
      <x:c r="K8" s="166"/>
      <x:c r="L8" s="166"/>
      <x:c r="M8" s="166"/>
      <x:c r="N8" s="166"/>
      <x:c r="O8" s="166"/>
    </x:row>
    <x:row r="11" ht="25" customHeight="1">
      <x:c r="A11" s="188" t="str">
        <x:v>Category</x:v>
      </x:c>
      <x:c r="B11" s="188" t="str">
        <x:v>Rows</x:v>
      </x:c>
      <x:c r="C11" s="188" t="str">
        <x:v>Assessed</x:v>
      </x:c>
      <x:c r="D11" s="188" t="str">
        <x:v>Publicly ready</x:v>
      </x:c>
      <x:c r="E11" s="188" t="str">
        <x:v>Difficult to use</x:v>
      </x:c>
      <x:c r="F11" s="188" t="str">
        <x:v>Controlled only</x:v>
      </x:c>
      <x:c r="G11" s="188" t="str">
        <x:v>Buyer-specific</x:v>
      </x:c>
      <x:c r="H11" s="188" t="str">
        <x:v>Public-ready %</x:v>
      </x:c>
    </x:row>
    <x:row r="12" ht="25" customHeight="1">
      <x:c r="A12" s="191" t="str">
        <x:v>Company and use case</x:v>
      </x:c>
      <x:c r="B12" s="191" t="n">
        <x:f>COUNTIF('Readiness Checklist'!$B$5:$B$54,A12)</x:f>
        <x:v>5</x:v>
      </x:c>
      <x:c r="C12" s="191" t="n">
        <x:f>COUNTIFS('Readiness Checklist'!$B$5:$B$54,A12,'Readiness Checklist'!$G$5:$G$54,"&lt;&gt;Not assessed")</x:f>
        <x:v>0</x:v>
      </x:c>
      <x:c r="D12" s="191" t="n">
        <x:f>COUNTIFS('Readiness Checklist'!$B$5:$B$54,A12,'Readiness Checklist'!$G$5:$G$54,"Complete and easy to find")</x:f>
        <x:v>0</x:v>
      </x:c>
      <x:c r="E12" s="191" t="n">
        <x:f>COUNTIFS('Readiness Checklist'!$B$5:$B$54,A12,'Readiness Checklist'!$G$5:$G$54,"Exists but difficult to find")</x:f>
        <x:v>0</x:v>
      </x:c>
      <x:c r="F12" s="191" t="n">
        <x:f>COUNTIFS('Readiness Checklist'!$B$5:$B$54,A12,'Readiness Checklist'!$G$5:$G$54,"Exists only in controlled materials")</x:f>
        <x:v>0</x:v>
      </x:c>
      <x:c r="G12" s="191" t="n">
        <x:f>COUNTIFS('Readiness Checklist'!$B$5:$B$54,A12,'Readiness Checklist'!$G$5:$G$54,"Requires buyer-specific validation")</x:f>
        <x:v>0</x:v>
      </x:c>
      <x:c r="H12" s="193" t="n">
        <x:f>IF(B12=0,0,D12/B12)</x:f>
        <x:v>0</x:v>
      </x:c>
    </x:row>
    <x:row r="13" ht="25" customHeight="1">
      <x:c r="A13" s="191" t="str">
        <x:v>Clinical evidence</x:v>
      </x:c>
      <x:c r="B13" s="191" t="n">
        <x:f>COUNTIF('Readiness Checklist'!$B$5:$B$54,A13)</x:f>
        <x:v>5</x:v>
      </x:c>
      <x:c r="C13" s="191" t="n">
        <x:f>COUNTIFS('Readiness Checklist'!$B$5:$B$54,A13,'Readiness Checklist'!$G$5:$G$54,"&lt;&gt;Not assessed")</x:f>
        <x:v>0</x:v>
      </x:c>
      <x:c r="D13" s="191" t="n">
        <x:f>COUNTIFS('Readiness Checklist'!$B$5:$B$54,A13,'Readiness Checklist'!$G$5:$G$54,"Complete and easy to find")</x:f>
        <x:v>0</x:v>
      </x:c>
      <x:c r="E13" s="191" t="n">
        <x:f>COUNTIFS('Readiness Checklist'!$B$5:$B$54,A13,'Readiness Checklist'!$G$5:$G$54,"Exists but difficult to find")</x:f>
        <x:v>0</x:v>
      </x:c>
      <x:c r="F13" s="191" t="n">
        <x:f>COUNTIFS('Readiness Checklist'!$B$5:$B$54,A13,'Readiness Checklist'!$G$5:$G$54,"Exists only in controlled materials")</x:f>
        <x:v>0</x:v>
      </x:c>
      <x:c r="G13" s="191" t="n">
        <x:f>COUNTIFS('Readiness Checklist'!$B$5:$B$54,A13,'Readiness Checklist'!$G$5:$G$54,"Requires buyer-specific validation")</x:f>
        <x:v>0</x:v>
      </x:c>
      <x:c r="H13" s="193" t="n">
        <x:f>IF(B13=0,0,D13/B13)</x:f>
        <x:v>0</x:v>
      </x:c>
    </x:row>
    <x:row r="14" ht="25" customHeight="1">
      <x:c r="A14" s="191" t="str">
        <x:v>Intended users and workflow</x:v>
      </x:c>
      <x:c r="B14" s="191" t="n">
        <x:f>COUNTIF('Readiness Checklist'!$B$5:$B$54,A14)</x:f>
        <x:v>5</x:v>
      </x:c>
      <x:c r="C14" s="191" t="n">
        <x:f>COUNTIFS('Readiness Checklist'!$B$5:$B$54,A14,'Readiness Checklist'!$G$5:$G$54,"&lt;&gt;Not assessed")</x:f>
        <x:v>0</x:v>
      </x:c>
      <x:c r="D14" s="191" t="n">
        <x:f>COUNTIFS('Readiness Checklist'!$B$5:$B$54,A14,'Readiness Checklist'!$G$5:$G$54,"Complete and easy to find")</x:f>
        <x:v>0</x:v>
      </x:c>
      <x:c r="E14" s="191" t="n">
        <x:f>COUNTIFS('Readiness Checklist'!$B$5:$B$54,A14,'Readiness Checklist'!$G$5:$G$54,"Exists but difficult to find")</x:f>
        <x:v>0</x:v>
      </x:c>
      <x:c r="F14" s="191" t="n">
        <x:f>COUNTIFS('Readiness Checklist'!$B$5:$B$54,A14,'Readiness Checklist'!$G$5:$G$54,"Exists only in controlled materials")</x:f>
        <x:v>0</x:v>
      </x:c>
      <x:c r="G14" s="191" t="n">
        <x:f>COUNTIFS('Readiness Checklist'!$B$5:$B$54,A14,'Readiness Checklist'!$G$5:$G$54,"Requires buyer-specific validation")</x:f>
        <x:v>0</x:v>
      </x:c>
      <x:c r="H14" s="193" t="n">
        <x:f>IF(B14=0,0,D14/B14)</x:f>
        <x:v>0</x:v>
      </x:c>
    </x:row>
    <x:row r="15" ht="25" customHeight="1">
      <x:c r="A15" s="191" t="str">
        <x:v>Implementation and operations</x:v>
      </x:c>
      <x:c r="B15" s="191" t="n">
        <x:f>COUNTIF('Readiness Checklist'!$B$5:$B$54,A15)</x:f>
        <x:v>5</x:v>
      </x:c>
      <x:c r="C15" s="191" t="n">
        <x:f>COUNTIFS('Readiness Checklist'!$B$5:$B$54,A15,'Readiness Checklist'!$G$5:$G$54,"&lt;&gt;Not assessed")</x:f>
        <x:v>0</x:v>
      </x:c>
      <x:c r="D15" s="191" t="n">
        <x:f>COUNTIFS('Readiness Checklist'!$B$5:$B$54,A15,'Readiness Checklist'!$G$5:$G$54,"Complete and easy to find")</x:f>
        <x:v>0</x:v>
      </x:c>
      <x:c r="E15" s="191" t="n">
        <x:f>COUNTIFS('Readiness Checklist'!$B$5:$B$54,A15,'Readiness Checklist'!$G$5:$G$54,"Exists but difficult to find")</x:f>
        <x:v>0</x:v>
      </x:c>
      <x:c r="F15" s="191" t="n">
        <x:f>COUNTIFS('Readiness Checklist'!$B$5:$B$54,A15,'Readiness Checklist'!$G$5:$G$54,"Exists only in controlled materials")</x:f>
        <x:v>0</x:v>
      </x:c>
      <x:c r="G15" s="191" t="n">
        <x:f>COUNTIFS('Readiness Checklist'!$B$5:$B$54,A15,'Readiness Checklist'!$G$5:$G$54,"Requires buyer-specific validation")</x:f>
        <x:v>0</x:v>
      </x:c>
      <x:c r="H15" s="193" t="n">
        <x:f>IF(B15=0,0,D15/B15)</x:f>
        <x:v>0</x:v>
      </x:c>
    </x:row>
    <x:row r="16" ht="25" customHeight="1">
      <x:c r="A16" s="191" t="str">
        <x:v>Governance and accountability</x:v>
      </x:c>
      <x:c r="B16" s="191" t="n">
        <x:f>COUNTIF('Readiness Checklist'!$B$5:$B$54,A16)</x:f>
        <x:v>5</x:v>
      </x:c>
      <x:c r="C16" s="191" t="n">
        <x:f>COUNTIFS('Readiness Checklist'!$B$5:$B$54,A16,'Readiness Checklist'!$G$5:$G$54,"&lt;&gt;Not assessed")</x:f>
        <x:v>0</x:v>
      </x:c>
      <x:c r="D16" s="191" t="n">
        <x:f>COUNTIFS('Readiness Checklist'!$B$5:$B$54,A16,'Readiness Checklist'!$G$5:$G$54,"Complete and easy to find")</x:f>
        <x:v>0</x:v>
      </x:c>
      <x:c r="E16" s="191" t="n">
        <x:f>COUNTIFS('Readiness Checklist'!$B$5:$B$54,A16,'Readiness Checklist'!$G$5:$G$54,"Exists but difficult to find")</x:f>
        <x:v>0</x:v>
      </x:c>
      <x:c r="F16" s="191" t="n">
        <x:f>COUNTIFS('Readiness Checklist'!$B$5:$B$54,A16,'Readiness Checklist'!$G$5:$G$54,"Exists only in controlled materials")</x:f>
        <x:v>0</x:v>
      </x:c>
      <x:c r="G16" s="191" t="n">
        <x:f>COUNTIFS('Readiness Checklist'!$B$5:$B$54,A16,'Readiness Checklist'!$G$5:$G$54,"Requires buyer-specific validation")</x:f>
        <x:v>0</x:v>
      </x:c>
      <x:c r="H16" s="193" t="n">
        <x:f>IF(B16=0,0,D16/B16)</x:f>
        <x:v>0</x:v>
      </x:c>
    </x:row>
    <x:row r="17" ht="25" customHeight="1">
      <x:c r="A17" s="191" t="str">
        <x:v>Security and privacy</x:v>
      </x:c>
      <x:c r="B17" s="191" t="n">
        <x:f>COUNTIF('Readiness Checklist'!$B$5:$B$54,A17)</x:f>
        <x:v>5</x:v>
      </x:c>
      <x:c r="C17" s="191" t="n">
        <x:f>COUNTIFS('Readiness Checklist'!$B$5:$B$54,A17,'Readiness Checklist'!$G$5:$G$54,"&lt;&gt;Not assessed")</x:f>
        <x:v>0</x:v>
      </x:c>
      <x:c r="D17" s="191" t="n">
        <x:f>COUNTIFS('Readiness Checklist'!$B$5:$B$54,A17,'Readiness Checklist'!$G$5:$G$54,"Complete and easy to find")</x:f>
        <x:v>0</x:v>
      </x:c>
      <x:c r="E17" s="191" t="n">
        <x:f>COUNTIFS('Readiness Checklist'!$B$5:$B$54,A17,'Readiness Checklist'!$G$5:$G$54,"Exists but difficult to find")</x:f>
        <x:v>0</x:v>
      </x:c>
      <x:c r="F17" s="191" t="n">
        <x:f>COUNTIFS('Readiness Checklist'!$B$5:$B$54,A17,'Readiness Checklist'!$G$5:$G$54,"Exists only in controlled materials")</x:f>
        <x:v>0</x:v>
      </x:c>
      <x:c r="G17" s="191" t="n">
        <x:f>COUNTIFS('Readiness Checklist'!$B$5:$B$54,A17,'Readiness Checklist'!$G$5:$G$54,"Requires buyer-specific validation")</x:f>
        <x:v>0</x:v>
      </x:c>
      <x:c r="H17" s="193" t="n">
        <x:f>IF(B17=0,0,D17/B17)</x:f>
        <x:v>0</x:v>
      </x:c>
    </x:row>
    <x:row r="18" ht="25" customHeight="1">
      <x:c r="A18" s="191" t="str">
        <x:v>Technical integration and data</x:v>
      </x:c>
      <x:c r="B18" s="191" t="n">
        <x:f>COUNTIF('Readiness Checklist'!$B$5:$B$54,A18)</x:f>
        <x:v>5</x:v>
      </x:c>
      <x:c r="C18" s="191" t="n">
        <x:f>COUNTIFS('Readiness Checklist'!$B$5:$B$54,A18,'Readiness Checklist'!$G$5:$G$54,"&lt;&gt;Not assessed")</x:f>
        <x:v>0</x:v>
      </x:c>
      <x:c r="D18" s="191" t="n">
        <x:f>COUNTIFS('Readiness Checklist'!$B$5:$B$54,A18,'Readiness Checklist'!$G$5:$G$54,"Complete and easy to find")</x:f>
        <x:v>0</x:v>
      </x:c>
      <x:c r="E18" s="191" t="n">
        <x:f>COUNTIFS('Readiness Checklist'!$B$5:$B$54,A18,'Readiness Checklist'!$G$5:$G$54,"Exists but difficult to find")</x:f>
        <x:v>0</x:v>
      </x:c>
      <x:c r="F18" s="191" t="n">
        <x:f>COUNTIFS('Readiness Checklist'!$B$5:$B$54,A18,'Readiness Checklist'!$G$5:$G$54,"Exists only in controlled materials")</x:f>
        <x:v>0</x:v>
      </x:c>
      <x:c r="G18" s="191" t="n">
        <x:f>COUNTIFS('Readiness Checklist'!$B$5:$B$54,A18,'Readiness Checklist'!$G$5:$G$54,"Requires buyer-specific validation")</x:f>
        <x:v>0</x:v>
      </x:c>
      <x:c r="H18" s="193" t="n">
        <x:f>IF(B18=0,0,D18/B18)</x:f>
        <x:v>0</x:v>
      </x:c>
    </x:row>
    <x:row r="19" ht="25" customHeight="1">
      <x:c r="A19" s="191" t="str">
        <x:v>Value and outcomes</x:v>
      </x:c>
      <x:c r="B19" s="191" t="n">
        <x:f>COUNTIF('Readiness Checklist'!$B$5:$B$54,A19)</x:f>
        <x:v>5</x:v>
      </x:c>
      <x:c r="C19" s="191" t="n">
        <x:f>COUNTIFS('Readiness Checklist'!$B$5:$B$54,A19,'Readiness Checklist'!$G$5:$G$54,"&lt;&gt;Not assessed")</x:f>
        <x:v>0</x:v>
      </x:c>
      <x:c r="D19" s="191" t="n">
        <x:f>COUNTIFS('Readiness Checklist'!$B$5:$B$54,A19,'Readiness Checklist'!$G$5:$G$54,"Complete and easy to find")</x:f>
        <x:v>0</x:v>
      </x:c>
      <x:c r="E19" s="191" t="n">
        <x:f>COUNTIFS('Readiness Checklist'!$B$5:$B$54,A19,'Readiness Checklist'!$G$5:$G$54,"Exists but difficult to find")</x:f>
        <x:v>0</x:v>
      </x:c>
      <x:c r="F19" s="191" t="n">
        <x:f>COUNTIFS('Readiness Checklist'!$B$5:$B$54,A19,'Readiness Checklist'!$G$5:$G$54,"Exists only in controlled materials")</x:f>
        <x:v>0</x:v>
      </x:c>
      <x:c r="G19" s="191" t="n">
        <x:f>COUNTIFS('Readiness Checklist'!$B$5:$B$54,A19,'Readiness Checklist'!$G$5:$G$54,"Requires buyer-specific validation")</x:f>
        <x:v>0</x:v>
      </x:c>
      <x:c r="H19" s="193" t="n">
        <x:f>IF(B19=0,0,D19/B19)</x:f>
        <x:v>0</x:v>
      </x:c>
    </x:row>
    <x:row r="20" ht="25" customHeight="1">
      <x:c r="A20" s="191" t="str">
        <x:v>Commercial and procurement</x:v>
      </x:c>
      <x:c r="B20" s="191" t="n">
        <x:f>COUNTIF('Readiness Checklist'!$B$5:$B$54,A20)</x:f>
        <x:v>5</x:v>
      </x:c>
      <x:c r="C20" s="191" t="n">
        <x:f>COUNTIFS('Readiness Checklist'!$B$5:$B$54,A20,'Readiness Checklist'!$G$5:$G$54,"&lt;&gt;Not assessed")</x:f>
        <x:v>0</x:v>
      </x:c>
      <x:c r="D20" s="191" t="n">
        <x:f>COUNTIFS('Readiness Checklist'!$B$5:$B$54,A20,'Readiness Checklist'!$G$5:$G$54,"Complete and easy to find")</x:f>
        <x:v>0</x:v>
      </x:c>
      <x:c r="E20" s="191" t="n">
        <x:f>COUNTIFS('Readiness Checklist'!$B$5:$B$54,A20,'Readiness Checklist'!$G$5:$G$54,"Exists but difficult to find")</x:f>
        <x:v>0</x:v>
      </x:c>
      <x:c r="F20" s="191" t="n">
        <x:f>COUNTIFS('Readiness Checklist'!$B$5:$B$54,A20,'Readiness Checklist'!$G$5:$G$54,"Exists only in controlled materials")</x:f>
        <x:v>0</x:v>
      </x:c>
      <x:c r="G20" s="191" t="n">
        <x:f>COUNTIFS('Readiness Checklist'!$B$5:$B$54,A20,'Readiness Checklist'!$G$5:$G$54,"Requires buyer-specific validation")</x:f>
        <x:v>0</x:v>
      </x:c>
      <x:c r="H20" s="193" t="n">
        <x:f>IF(B20=0,0,D20/B20)</x:f>
        <x:v>0</x:v>
      </x:c>
    </x:row>
    <x:row r="21" ht="25" customHeight="1">
      <x:c r="A21" s="191" t="str">
        <x:v>Evidence access and maintenance</x:v>
      </x:c>
      <x:c r="B21" s="191" t="n">
        <x:f>COUNTIF('Readiness Checklist'!$B$5:$B$54,A21)</x:f>
        <x:v>5</x:v>
      </x:c>
      <x:c r="C21" s="191" t="n">
        <x:f>COUNTIFS('Readiness Checklist'!$B$5:$B$54,A21,'Readiness Checklist'!$G$5:$G$54,"&lt;&gt;Not assessed")</x:f>
        <x:v>0</x:v>
      </x:c>
      <x:c r="D21" s="191" t="n">
        <x:f>COUNTIFS('Readiness Checklist'!$B$5:$B$54,A21,'Readiness Checklist'!$G$5:$G$54,"Complete and easy to find")</x:f>
        <x:v>0</x:v>
      </x:c>
      <x:c r="E21" s="191" t="n">
        <x:f>COUNTIFS('Readiness Checklist'!$B$5:$B$54,A21,'Readiness Checklist'!$G$5:$G$54,"Exists but difficult to find")</x:f>
        <x:v>0</x:v>
      </x:c>
      <x:c r="F21" s="191" t="n">
        <x:f>COUNTIFS('Readiness Checklist'!$B$5:$B$54,A21,'Readiness Checklist'!$G$5:$G$54,"Exists only in controlled materials")</x:f>
        <x:v>0</x:v>
      </x:c>
      <x:c r="G21" s="191" t="n">
        <x:f>COUNTIFS('Readiness Checklist'!$B$5:$B$54,A21,'Readiness Checklist'!$G$5:$G$54,"Requires buyer-specific validation")</x:f>
        <x:v>0</x:v>
      </x:c>
      <x:c r="H21" s="193" t="n">
        <x:f>IF(B21=0,0,D21/B21)</x:f>
        <x:v>0</x:v>
      </x:c>
    </x:row>
    <x:row r="22" ht="25" customHeight="1"/>
    <x:row r="23" ht="25" customHeight="1"/>
    <x:row r="24" ht="25" customHeight="1"/>
    <x:row r="25" ht="25" customHeight="1">
      <x:c r="A25" s="21" t="str">
        <x:v>Coverage status</x:v>
      </x:c>
      <x:c r="B25" s="21" t="str">
        <x:v>Count</x:v>
      </x:c>
      <x:c r="D25" s="21" t="str">
        <x:v>Typical access route</x:v>
      </x:c>
      <x:c r="E25" s="21" t="str">
        <x:v>Rows</x:v>
      </x:c>
    </x:row>
    <x:row r="26" ht="25" customHeight="1">
      <x:c r="A26" s="190" t="str">
        <x:v>Not assessed</x:v>
      </x:c>
      <x:c r="B26" s="190" t="n">
        <x:f>COUNTIF('Readiness Checklist'!$G$5:$G$54,A26)</x:f>
        <x:v>50</x:v>
      </x:c>
      <x:c r="D26" s="190" t="str">
        <x:v>Visible publicly</x:v>
      </x:c>
      <x:c r="E26" s="190" t="n">
        <x:f>COUNTIF('Readiness Checklist'!$F$5:$F$54,D26)</x:f>
        <x:v>50</x:v>
      </x:c>
    </x:row>
    <x:row r="27" ht="25" customHeight="1">
      <x:c r="A27" s="190" t="str">
        <x:v>Complete and easy to find</x:v>
      </x:c>
      <x:c r="B27" s="190" t="n">
        <x:f>COUNTIF('Readiness Checklist'!$G$5:$G$54,A27)</x:f>
        <x:v>0</x:v>
      </x:c>
      <x:c r="D27" s="190" t="str">
        <x:v>Shared after a serious enquiry</x:v>
      </x:c>
      <x:c r="E27" s="190" t="n">
        <x:f>COUNTIF('Readiness Checklist'!$F$5:$F$54,D27)</x:f>
        <x:v>0</x:v>
      </x:c>
    </x:row>
    <x:row r="28" ht="25" customHeight="1">
      <x:c r="A28" s="190" t="str">
        <x:v>Exists but difficult to find</x:v>
      </x:c>
      <x:c r="B28" s="190" t="n">
        <x:f>COUNTIF('Readiness Checklist'!$G$5:$G$54,A28)</x:f>
        <x:v>0</x:v>
      </x:c>
      <x:c r="D28" s="190" t="str">
        <x:v>Confidential under NDA</x:v>
      </x:c>
      <x:c r="E28" s="190" t="n">
        <x:f>COUNTIF('Readiness Checklist'!$F$5:$F$54,D28)</x:f>
        <x:v>0</x:v>
      </x:c>
    </x:row>
    <x:row r="29" ht="25" customHeight="1">
      <x:c r="A29" s="190" t="str">
        <x:v>Exists only in controlled materials</x:v>
      </x:c>
      <x:c r="B29" s="190" t="n">
        <x:f>COUNTIF('Readiness Checklist'!$G$5:$G$54,A29)</x:f>
        <x:v>0</x:v>
      </x:c>
      <x:c r="D29" s="190" t="str">
        <x:v>Testing for the proposed use case</x:v>
      </x:c>
      <x:c r="E29" s="190" t="n">
        <x:f>COUNTIF('Readiness Checklist'!$F$5:$F$54,D29)</x:f>
        <x:v>0</x:v>
      </x:c>
    </x:row>
    <x:row r="30" ht="25" customHeight="1">
      <x:c r="A30" s="190" t="str">
        <x:v>Requires buyer-specific validation</x:v>
      </x:c>
      <x:c r="B30" s="190" t="n">
        <x:f>COUNTIF('Readiness Checklist'!$G$5:$G$54,A30)</x:f>
        <x:v>0</x:v>
      </x:c>
    </x:row>
    <x:row r="31" ht="25" customHeight="1">
      <x:c r="A31" s="190" t="str">
        <x:v>Not available</x:v>
      </x:c>
      <x:c r="B31" s="190" t="n">
        <x:f>COUNTIF('Readiness Checklist'!$G$5:$G$54,A31)</x:f>
        <x:v>0</x:v>
      </x:c>
      <x:c r="D31" s="21" t="str">
        <x:v>Review signal</x:v>
      </x:c>
      <x:c r="E31" s="21" t="str">
        <x:v>Count</x:v>
      </x:c>
    </x:row>
    <x:row r="32" ht="25" customHeight="1">
      <x:c r="A32" s="190" t="str">
        <x:v>Not applicable</x:v>
      </x:c>
      <x:c r="B32" s="190" t="n">
        <x:f>COUNTIF('Readiness Checklist'!$G$5:$G$54,A32)</x:f>
        <x:v>0</x:v>
      </x:c>
      <x:c r="D32" s="190" t="str">
        <x:v>Assess</x:v>
      </x:c>
      <x:c r="E32" s="190" t="n">
        <x:f>COUNTIF('Readiness Checklist'!$N$5:$N$54,D32)</x:f>
        <x:v>50</x:v>
      </x:c>
    </x:row>
    <x:row r="33" ht="25" customHeight="1">
      <x:c r="D33" s="190" t="str">
        <x:v>Ready</x:v>
      </x:c>
      <x:c r="E33" s="190" t="n">
        <x:f>COUNTIF('Readiness Checklist'!$N$5:$N$54,D33)</x:f>
        <x:v>0</x:v>
      </x:c>
    </x:row>
    <x:row r="34" ht="25" customHeight="1">
      <x:c r="D34" s="190" t="str">
        <x:v>Priority action</x:v>
      </x:c>
      <x:c r="E34" s="190" t="n">
        <x:f>COUNTIF('Readiness Checklist'!$N$5:$N$54,D34)</x:f>
        <x:v>0</x:v>
      </x:c>
    </x:row>
    <x:row r="35" ht="25" customHeight="1">
      <x:c r="D35" s="190" t="str">
        <x:v>Controlled route</x:v>
      </x:c>
      <x:c r="E35" s="190" t="n">
        <x:f>COUNTIF('Readiness Checklist'!$N$5:$N$54,D35)</x:f>
        <x:v>0</x:v>
      </x:c>
    </x:row>
    <x:row r="36" ht="25" customHeight="1">
      <x:c r="D36" s="190" t="str">
        <x:v>Buyer-specific work</x:v>
      </x:c>
      <x:c r="E36" s="190" t="n">
        <x:f>COUNTIF('Readiness Checklist'!$N$5:$N$54,D36)</x:f>
        <x:v>0</x:v>
      </x:c>
    </x:row>
    <x:row r="37" ht="25" customHeight="1">
      <x:c r="D37" s="190" t="str">
        <x:v>Review overdue</x:v>
      </x:c>
      <x:c r="E37" s="190" t="n">
        <x:f>COUNTIF('Readiness Checklist'!$N$5:$N$54,D37)</x:f>
        <x:v>0</x:v>
      </x:c>
    </x:row>
    <x:row r="38" ht="25" customHeight="1">
      <x:c r="D38" s="190" t="str">
        <x:v>Improve route</x:v>
      </x:c>
      <x:c r="E38" s="190" t="n">
        <x:f>COUNTIF('Readiness Checklist'!$N$5:$N$54,D38)</x:f>
        <x:v>0</x:v>
      </x:c>
    </x:row>
    <x:row r="39" ht="25" customHeight="1"/>
  </x:sheetData>
  <x:mergeCells>
    <x:mergeCell ref="A1:Q3"/>
    <x:mergeCell ref="A4:Q4"/>
    <x:mergeCell ref="A6:C6"/>
    <x:mergeCell ref="A7:C8"/>
    <x:mergeCell ref="D6:F6"/>
    <x:mergeCell ref="D7:F8"/>
    <x:mergeCell ref="G6:I6"/>
    <x:mergeCell ref="G7:I8"/>
    <x:mergeCell ref="J6:L6"/>
    <x:mergeCell ref="J7:L8"/>
    <x:mergeCell ref="M6:O6"/>
    <x:mergeCell ref="M7:O8"/>
  </x:mergeCells>
  <x:conditionalFormatting sqref="H12:H21">
    <x:cfRule type="dataBar" priority="1">
      <x:dataBar>
        <x:cfvo type="min"/>
        <x:cfvo type="max"/>
        <x:color rgb="FF6A8F79"/>
      </x:dataBar>
      <x:extLst>
        <x:ext xmlns:x14="http://schemas.microsoft.com/office/spreadsheetml/2009/9/main" uri="{B025F937-C7B1-47D3-B67F-A62EFF666E3E}">
          <x14:id>{E5D2A047-4238-8741-E2B3-85669B88D1C8}</x14:id>
        </x:ext>
      </x:extLst>
    </x:cfRule>
  </x:conditionalFormatting>
  <x:pageMargins left="0.7" right="0.7" top="0.75" bottom="0.75" header="0.3" footer="0.3"/>
  <x:drawing xmlns:r="http://schemas.openxmlformats.org/officeDocument/2006/relationships" r:id="Rfc434ce139b840e4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E5D2A047-4238-8741-E2B3-85669B88D1C8}">
            <x14:dataBar gradient="1">
              <x14:cfvo type="min"/>
              <x14:cfvo type="max"/>
              <x14:fillColor rgb="FF6A8F79"/>
            </x14:dataBar>
          </x14:cfRule>
          <xm:sqref>H12:H21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8" hidden="0" customWidth="1"/>
    <x:col min="3" max="3" width="42" hidden="0" customWidth="1"/>
    <x:col min="4" max="4" width="35" hidden="0" customWidth="1"/>
    <x:col min="5" max="5" width="34" hidden="0" customWidth="1"/>
    <x:col min="6" max="6" width="26" hidden="0" customWidth="1"/>
    <x:col min="7" max="7" width="31" hidden="0" customWidth="1"/>
    <x:col min="8" max="8" width="22" hidden="0" customWidth="1"/>
    <x:col min="9" max="9" width="34" hidden="0" customWidth="1"/>
    <x:col min="10" max="10" width="34" hidden="0" customWidth="1"/>
    <x:col min="11" max="11" width="14" hidden="0" customWidth="1"/>
    <x:col min="12" max="12" width="30" hidden="0" customWidth="1"/>
    <x:col min="13" max="13" width="14" hidden="0" customWidth="1"/>
    <x:col min="14" max="14" width="19" hidden="0" customWidth="1"/>
    <x:col min="15" max="15" width="24" hidden="0" customWidth="1"/>
    <x:col min="16" max="16" width="38" hidden="0" customWidth="1"/>
  </x:cols>
  <x:sheetData>
    <x:row r="1">
      <x:c r="A1" s="131" t="str">
        <x:v>Public Evidence Readiness Checklist</x:v>
      </x:c>
      <x:c r="B1" s="131"/>
      <x:c r="C1" s="131"/>
      <x:c r="D1" s="131"/>
      <x:c r="E1" s="131"/>
      <x:c r="F1" s="131"/>
      <x:c r="G1" s="131"/>
      <x:c r="H1" s="131"/>
      <x:c r="I1" s="131"/>
      <x:c r="J1" s="131"/>
      <x:c r="K1" s="131"/>
      <x:c r="L1" s="131"/>
      <x:c r="M1" s="131"/>
      <x:c r="N1" s="131"/>
      <x:c r="O1" s="131"/>
      <x:c r="P1" s="131"/>
    </x:row>
    <x:row r="2">
      <x:c r="A2" s="131"/>
      <x:c r="B2" s="131"/>
      <x:c r="C2" s="131"/>
      <x:c r="D2" s="131"/>
      <x:c r="E2" s="131"/>
      <x:c r="F2" s="131"/>
      <x:c r="G2" s="131"/>
      <x:c r="H2" s="131"/>
      <x:c r="I2" s="131"/>
      <x:c r="J2" s="131"/>
      <x:c r="K2" s="131"/>
      <x:c r="L2" s="131"/>
      <x:c r="M2" s="131"/>
      <x:c r="N2" s="131"/>
      <x:c r="O2" s="131"/>
      <x:c r="P2" s="131"/>
    </x:row>
    <x:row r="3">
      <x:c r="A3" s="135" t="str">
        <x:v>50 governed checkpoints across 10 categories. Green columns are editable. Use filters to isolate categories, statuses, priorities and review signals.</x:v>
      </x:c>
      <x:c r="B3" s="135"/>
      <x:c r="C3" s="135"/>
      <x:c r="D3" s="135"/>
      <x:c r="E3" s="135"/>
      <x:c r="F3" s="135"/>
      <x:c r="G3" s="135"/>
      <x:c r="H3" s="135"/>
      <x:c r="I3" s="135"/>
      <x:c r="J3" s="135"/>
      <x:c r="K3" s="135"/>
      <x:c r="L3" s="135"/>
      <x:c r="M3" s="135"/>
      <x:c r="N3" s="135"/>
      <x:c r="O3" s="135"/>
      <x:c r="P3" s="135"/>
    </x:row>
    <x:row r="4" ht="44" customHeight="1">
      <x:c r="A4" s="141" t="str">
        <x:v>ID</x:v>
      </x:c>
      <x:c r="B4" s="141" t="str">
        <x:v>Category</x:v>
      </x:c>
      <x:c r="C4" s="141" t="str">
        <x:v>Checkpoint</x:v>
      </x:c>
      <x:c r="D4" s="141" t="str">
        <x:v>Why it matters</x:v>
      </x:c>
      <x:c r="E4" s="141" t="str">
        <x:v>Current evidence or route</x:v>
      </x:c>
      <x:c r="F4" s="141" t="str">
        <x:v>Typical access route</x:v>
      </x:c>
      <x:c r="G4" s="141" t="str">
        <x:v>Status</x:v>
      </x:c>
      <x:c r="H4" s="141" t="str">
        <x:v>Evidence owner</x:v>
      </x:c>
      <x:c r="I4" s="141" t="str">
        <x:v>What the evidence establishes</x:v>
      </x:c>
      <x:c r="J4" s="141" t="str">
        <x:v>What remains unclear</x:v>
      </x:c>
      <x:c r="K4" s="141" t="str">
        <x:v>Priority</x:v>
      </x:c>
      <x:c r="L4" s="141" t="str">
        <x:v>Next action</x:v>
      </x:c>
      <x:c r="M4" s="141" t="str">
        <x:v>Review date</x:v>
      </x:c>
      <x:c r="N4" s="141" t="str">
        <x:v>Review signal</x:v>
      </x:c>
      <x:c r="O4" s="141" t="str">
        <x:v>Public usability</x:v>
      </x:c>
      <x:c r="P4" s="141" t="str">
        <x:v>Source URL</x:v>
      </x:c>
    </x:row>
    <x:row r="5" ht="62" customHeight="1">
      <x:c r="A5" s="152" t="str">
        <x:v>R-01</x:v>
      </x:c>
      <x:c r="B5" s="152" t="str">
        <x:v>Company and use case</x:v>
      </x:c>
      <x:c r="C5" s="152" t="str">
        <x:v>The product and company are described in language appropriate to the buyer, not only to technical insiders.</x:v>
      </x:c>
      <x:c r="D5" s="152" t="str">
        <x:v>A buyer needs orientation before deciding whether deeper review is relevant.</x:v>
      </x:c>
      <x:c r="E5" s="154" t="str"/>
      <x:c r="F5" s="154" t="str">
        <x:v>Visible publicly</x:v>
      </x:c>
      <x:c r="G5" s="154" t="str">
        <x:v>Not assessed</x:v>
      </x:c>
      <x:c r="H5" s="154" t="str"/>
      <x:c r="I5" s="154" t="str"/>
      <x:c r="J5" s="154" t="str"/>
      <x:c r="K5" s="154" t="str">
        <x:v>Not set</x:v>
      </x:c>
      <x:c r="L5" s="154" t="str"/>
      <x:c r="M5" s="158" t="str"/>
      <x:c r="N5" s="156" t="str">
        <x:f>IF(G5="Not assessed","Assess",IF(G5="Complete and easy to find","Ready",IF(G5="Not applicable","Not applicable",IF(AND(M5&lt;&gt;"",M5&lt;TODAY()),"Review overdue",IF(AND(OR(K5="Critical",K5="High"),OR(G5="Not available",G5="Exists but difficult to find")),"Priority action",IF(G5="Exists only in controlled materials","Controlled route",IF(G5="Requires buyer-specific validation","Buyer-specific work","Improve route")))))))</x:f>
        <x:v>Assess</x:v>
      </x:c>
      <x:c r="O5" s="156" t="str">
        <x:f>IF(G5="Complete and easy to find","Publicly usable",IF(G5="Exists but difficult to find","Public but difficult to use",IF(G5="Exists only in controlled materials","Controlled evidence",IF(G5="Requires buyer-specific validation","Use-case specific",IF(G5="Not available","Not usable",IF(G5="Not applicable","Not applicable","Not assessed"))))))</x:f>
        <x:v>Not assessed</x:v>
      </x:c>
      <x:c r="P5" s="152" t="str">
        <x:v>https://www.fda.gov/medical-devices/software-medical-device-samd/transparency-machine-learning-enabled-medical-devices-guiding-principles</x:v>
      </x:c>
    </x:row>
    <x:row r="6" ht="62" customHeight="1">
      <x:c r="A6" s="152" t="str">
        <x:v>R-02</x:v>
      </x:c>
      <x:c r="B6" s="152" t="str">
        <x:v>Company and use case</x:v>
      </x:c>
      <x:c r="C6" s="152" t="str">
        <x:v>The intended use, non-goals and current development or commercial stage are explicit.</x:v>
      </x:c>
      <x:c r="D6" s="152" t="str">
        <x:v>A buyer needs orientation before deciding whether deeper review is relevant.</x:v>
      </x:c>
      <x:c r="E6" s="154" t="str"/>
      <x:c r="F6" s="154" t="str">
        <x:v>Visible publicly</x:v>
      </x:c>
      <x:c r="G6" s="154" t="str">
        <x:v>Not assessed</x:v>
      </x:c>
      <x:c r="H6" s="154" t="str"/>
      <x:c r="I6" s="154" t="str"/>
      <x:c r="J6" s="154" t="str"/>
      <x:c r="K6" s="154" t="str">
        <x:v>Not set</x:v>
      </x:c>
      <x:c r="L6" s="154" t="str"/>
      <x:c r="M6" s="158" t="str"/>
      <x:c r="N6" s="156" t="str">
        <x:f>IF(G6="Not assessed","Assess",IF(G6="Complete and easy to find","Ready",IF(G6="Not applicable","Not applicable",IF(AND(M6&lt;&gt;"",M6&lt;TODAY()),"Review overdue",IF(AND(OR(K6="Critical",K6="High"),OR(G6="Not available",G6="Exists but difficult to find")),"Priority action",IF(G6="Exists only in controlled materials","Controlled route",IF(G6="Requires buyer-specific validation","Buyer-specific work","Improve route")))))))</x:f>
        <x:v>Assess</x:v>
      </x:c>
      <x:c r="O6" s="156" t="str">
        <x:f>IF(G6="Complete and easy to find","Publicly usable",IF(G6="Exists but difficult to find","Public but difficult to use",IF(G6="Exists only in controlled materials","Controlled evidence",IF(G6="Requires buyer-specific validation","Use-case specific",IF(G6="Not available","Not usable",IF(G6="Not applicable","Not applicable","Not assessed"))))))</x:f>
        <x:v>Not assessed</x:v>
      </x:c>
      <x:c r="P6" s="152" t="str">
        <x:v>https://www.fda.gov/medical-devices/software-medical-device-samd/transparency-machine-learning-enabled-medical-devices-guiding-principles</x:v>
      </x:c>
    </x:row>
    <x:row r="7" ht="62" customHeight="1">
      <x:c r="A7" s="152" t="str">
        <x:v>R-03</x:v>
      </x:c>
      <x:c r="B7" s="152" t="str">
        <x:v>Company and use case</x:v>
      </x:c>
      <x:c r="C7" s="152" t="str">
        <x:v>The intended users, population, setting and decision context are named.</x:v>
      </x:c>
      <x:c r="D7" s="152" t="str">
        <x:v>A buyer needs orientation before deciding whether deeper review is relevant.</x:v>
      </x:c>
      <x:c r="E7" s="154" t="str"/>
      <x:c r="F7" s="154" t="str">
        <x:v>Visible publicly</x:v>
      </x:c>
      <x:c r="G7" s="154" t="str">
        <x:v>Not assessed</x:v>
      </x:c>
      <x:c r="H7" s="154" t="str"/>
      <x:c r="I7" s="154" t="str"/>
      <x:c r="J7" s="154" t="str"/>
      <x:c r="K7" s="154" t="str">
        <x:v>Not set</x:v>
      </x:c>
      <x:c r="L7" s="154" t="str"/>
      <x:c r="M7" s="158" t="str"/>
      <x:c r="N7" s="156" t="str">
        <x:f>IF(G7="Not assessed","Assess",IF(G7="Complete and easy to find","Ready",IF(G7="Not applicable","Not applicable",IF(AND(M7&lt;&gt;"",M7&lt;TODAY()),"Review overdue",IF(AND(OR(K7="Critical",K7="High"),OR(G7="Not available",G7="Exists but difficult to find")),"Priority action",IF(G7="Exists only in controlled materials","Controlled route",IF(G7="Requires buyer-specific validation","Buyer-specific work","Improve route")))))))</x:f>
        <x:v>Assess</x:v>
      </x:c>
      <x:c r="O7" s="156" t="str">
        <x:f>IF(G7="Complete and easy to find","Publicly usable",IF(G7="Exists but difficult to find","Public but difficult to use",IF(G7="Exists only in controlled materials","Controlled evidence",IF(G7="Requires buyer-specific validation","Use-case specific",IF(G7="Not available","Not usable",IF(G7="Not applicable","Not applicable","Not assessed"))))))</x:f>
        <x:v>Not assessed</x:v>
      </x:c>
      <x:c r="P7" s="152" t="str">
        <x:v>https://www.fda.gov/medical-devices/software-medical-device-samd/transparency-machine-learning-enabled-medical-devices-guiding-principles</x:v>
      </x:c>
    </x:row>
    <x:row r="8" ht="62" customHeight="1">
      <x:c r="A8" s="152" t="str">
        <x:v>R-04</x:v>
      </x:c>
      <x:c r="B8" s="152" t="str">
        <x:v>Company and use case</x:v>
      </x:c>
      <x:c r="C8" s="152" t="str">
        <x:v>The public journey distinguishes product interest from organisation-specific suitability.</x:v>
      </x:c>
      <x:c r="D8" s="152" t="str">
        <x:v>A buyer needs orientation before deciding whether deeper review is relevant.</x:v>
      </x:c>
      <x:c r="E8" s="154" t="str"/>
      <x:c r="F8" s="154" t="str">
        <x:v>Visible publicly</x:v>
      </x:c>
      <x:c r="G8" s="154" t="str">
        <x:v>Not assessed</x:v>
      </x:c>
      <x:c r="H8" s="154" t="str"/>
      <x:c r="I8" s="154" t="str"/>
      <x:c r="J8" s="154" t="str"/>
      <x:c r="K8" s="154" t="str">
        <x:v>Not set</x:v>
      </x:c>
      <x:c r="L8" s="154" t="str"/>
      <x:c r="M8" s="158" t="str"/>
      <x:c r="N8" s="156" t="str">
        <x:f>IF(G8="Not assessed","Assess",IF(G8="Complete and easy to find","Ready",IF(G8="Not applicable","Not applicable",IF(AND(M8&lt;&gt;"",M8&lt;TODAY()),"Review overdue",IF(AND(OR(K8="Critical",K8="High"),OR(G8="Not available",G8="Exists but difficult to find")),"Priority action",IF(G8="Exists only in controlled materials","Controlled route",IF(G8="Requires buyer-specific validation","Buyer-specific work","Improve route")))))))</x:f>
        <x:v>Assess</x:v>
      </x:c>
      <x:c r="O8" s="156" t="str">
        <x:f>IF(G8="Complete and easy to find","Publicly usable",IF(G8="Exists but difficult to find","Public but difficult to use",IF(G8="Exists only in controlled materials","Controlled evidence",IF(G8="Requires buyer-specific validation","Use-case specific",IF(G8="Not available","Not usable",IF(G8="Not applicable","Not applicable","Not assessed"))))))</x:f>
        <x:v>Not assessed</x:v>
      </x:c>
      <x:c r="P8" s="152" t="str">
        <x:v>https://www.fda.gov/medical-devices/software-medical-device-samd/transparency-machine-learning-enabled-medical-devices-guiding-principles</x:v>
      </x:c>
    </x:row>
    <x:row r="9" ht="62" customHeight="1">
      <x:c r="A9" s="152" t="str">
        <x:v>R-05</x:v>
      </x:c>
      <x:c r="B9" s="152" t="str">
        <x:v>Company and use case</x:v>
      </x:c>
      <x:c r="C9" s="152" t="str">
        <x:v>The next step is clear for different enquiry purposes.</x:v>
      </x:c>
      <x:c r="D9" s="152" t="str">
        <x:v>A buyer needs orientation before deciding whether deeper review is relevant.</x:v>
      </x:c>
      <x:c r="E9" s="154" t="str"/>
      <x:c r="F9" s="154" t="str">
        <x:v>Visible publicly</x:v>
      </x:c>
      <x:c r="G9" s="154" t="str">
        <x:v>Not assessed</x:v>
      </x:c>
      <x:c r="H9" s="154" t="str"/>
      <x:c r="I9" s="154" t="str"/>
      <x:c r="J9" s="154" t="str"/>
      <x:c r="K9" s="154" t="str">
        <x:v>Not set</x:v>
      </x:c>
      <x:c r="L9" s="154" t="str"/>
      <x:c r="M9" s="158" t="str"/>
      <x:c r="N9" s="156" t="str">
        <x:f>IF(G9="Not assessed","Assess",IF(G9="Complete and easy to find","Ready",IF(G9="Not applicable","Not applicable",IF(AND(M9&lt;&gt;"",M9&lt;TODAY()),"Review overdue",IF(AND(OR(K9="Critical",K9="High"),OR(G9="Not available",G9="Exists but difficult to find")),"Priority action",IF(G9="Exists only in controlled materials","Controlled route",IF(G9="Requires buyer-specific validation","Buyer-specific work","Improve route")))))))</x:f>
        <x:v>Assess</x:v>
      </x:c>
      <x:c r="O9" s="156" t="str">
        <x:f>IF(G9="Complete and easy to find","Publicly usable",IF(G9="Exists but difficult to find","Public but difficult to use",IF(G9="Exists only in controlled materials","Controlled evidence",IF(G9="Requires buyer-specific validation","Use-case specific",IF(G9="Not available","Not usable",IF(G9="Not applicable","Not applicable","Not assessed"))))))</x:f>
        <x:v>Not assessed</x:v>
      </x:c>
      <x:c r="P9" s="152" t="str">
        <x:v>https://www.fda.gov/medical-devices/software-medical-device-samd/transparency-machine-learning-enabled-medical-devices-guiding-principles</x:v>
      </x:c>
    </x:row>
    <x:row r="10" ht="62" customHeight="1">
      <x:c r="A10" s="152" t="str">
        <x:v>R-06</x:v>
      </x:c>
      <x:c r="B10" s="152" t="str">
        <x:v>Clinical evidence</x:v>
      </x:c>
      <x:c r="C10" s="152" t="str">
        <x:v>Performance claims link to a source, setting, population and relevant endpoint.</x:v>
      </x:c>
      <x:c r="D10" s="152" t="str">
        <x:v>Claims need context, source, boundaries and freshness.</x:v>
      </x:c>
      <x:c r="E10" s="154" t="str"/>
      <x:c r="F10" s="154" t="str">
        <x:v>Visible publicly</x:v>
      </x:c>
      <x:c r="G10" s="154" t="str">
        <x:v>Not assessed</x:v>
      </x:c>
      <x:c r="H10" s="154" t="str"/>
      <x:c r="I10" s="154" t="str"/>
      <x:c r="J10" s="154" t="str"/>
      <x:c r="K10" s="154" t="str">
        <x:v>Not set</x:v>
      </x:c>
      <x:c r="L10" s="154" t="str"/>
      <x:c r="M10" s="158" t="str"/>
      <x:c r="N10" s="156" t="str">
        <x:f>IF(G10="Not assessed","Assess",IF(G10="Complete and easy to find","Ready",IF(G10="Not applicable","Not applicable",IF(AND(M10&lt;&gt;"",M10&lt;TODAY()),"Review overdue",IF(AND(OR(K10="Critical",K10="High"),OR(G10="Not available",G10="Exists but difficult to find")),"Priority action",IF(G10="Exists only in controlled materials","Controlled route",IF(G10="Requires buyer-specific validation","Buyer-specific work","Improve route")))))))</x:f>
        <x:v>Assess</x:v>
      </x:c>
      <x:c r="O10" s="156" t="str">
        <x:f>IF(G10="Complete and easy to find","Publicly usable",IF(G10="Exists but difficult to find","Public but difficult to use",IF(G10="Exists only in controlled materials","Controlled evidence",IF(G10="Requires buyer-specific validation","Use-case specific",IF(G10="Not available","Not usable",IF(G10="Not applicable","Not applicable","Not assessed"))))))</x:f>
        <x:v>Not assessed</x:v>
      </x:c>
      <x:c r="P10" s="152" t="str">
        <x:v>https://www.nature.com/articles/s41746-025-01900-y</x:v>
      </x:c>
    </x:row>
    <x:row r="11" ht="62" customHeight="1">
      <x:c r="A11" s="152" t="str">
        <x:v>R-07</x:v>
      </x:c>
      <x:c r="B11" s="152" t="str">
        <x:v>Clinical evidence</x:v>
      </x:c>
      <x:c r="C11" s="152" t="str">
        <x:v>Clinical utility and workflow value are distinguished from model performance.</x:v>
      </x:c>
      <x:c r="D11" s="152" t="str">
        <x:v>Claims need context, source, boundaries and freshness.</x:v>
      </x:c>
      <x:c r="E11" s="154" t="str"/>
      <x:c r="F11" s="154" t="str">
        <x:v>Visible publicly</x:v>
      </x:c>
      <x:c r="G11" s="154" t="str">
        <x:v>Not assessed</x:v>
      </x:c>
      <x:c r="H11" s="154" t="str"/>
      <x:c r="I11" s="154" t="str"/>
      <x:c r="J11" s="154" t="str"/>
      <x:c r="K11" s="154" t="str">
        <x:v>Not set</x:v>
      </x:c>
      <x:c r="L11" s="154" t="str"/>
      <x:c r="M11" s="158" t="str"/>
      <x:c r="N11" s="156" t="str">
        <x:f>IF(G11="Not assessed","Assess",IF(G11="Complete and easy to find","Ready",IF(G11="Not applicable","Not applicable",IF(AND(M11&lt;&gt;"",M11&lt;TODAY()),"Review overdue",IF(AND(OR(K11="Critical",K11="High"),OR(G11="Not available",G11="Exists but difficult to find")),"Priority action",IF(G11="Exists only in controlled materials","Controlled route",IF(G11="Requires buyer-specific validation","Buyer-specific work","Improve route")))))))</x:f>
        <x:v>Assess</x:v>
      </x:c>
      <x:c r="O11" s="156" t="str">
        <x:f>IF(G11="Complete and easy to find","Publicly usable",IF(G11="Exists but difficult to find","Public but difficult to use",IF(G11="Exists only in controlled materials","Controlled evidence",IF(G11="Requires buyer-specific validation","Use-case specific",IF(G11="Not available","Not usable",IF(G11="Not applicable","Not applicable","Not assessed"))))))</x:f>
        <x:v>Not assessed</x:v>
      </x:c>
      <x:c r="P11" s="152" t="str">
        <x:v>https://www.nist.gov/itl/ai-risk-management-framework</x:v>
      </x:c>
    </x:row>
    <x:row r="12" ht="62" customHeight="1">
      <x:c r="A12" s="152" t="str">
        <x:v>R-08</x:v>
      </x:c>
      <x:c r="B12" s="152" t="str">
        <x:v>Clinical evidence</x:v>
      </x:c>
      <x:c r="C12" s="152" t="str">
        <x:v>Known limitations, failure modes, excluded populations and evidence gaps are visible.</x:v>
      </x:c>
      <x:c r="D12" s="152" t="str">
        <x:v>Claims need context, source, boundaries and freshness.</x:v>
      </x:c>
      <x:c r="E12" s="154" t="str"/>
      <x:c r="F12" s="154" t="str">
        <x:v>Visible publicly</x:v>
      </x:c>
      <x:c r="G12" s="154" t="str">
        <x:v>Not assessed</x:v>
      </x:c>
      <x:c r="H12" s="154" t="str"/>
      <x:c r="I12" s="154" t="str"/>
      <x:c r="J12" s="154" t="str"/>
      <x:c r="K12" s="154" t="str">
        <x:v>Not set</x:v>
      </x:c>
      <x:c r="L12" s="154" t="str"/>
      <x:c r="M12" s="158" t="str"/>
      <x:c r="N12" s="156" t="str">
        <x:f>IF(G12="Not assessed","Assess",IF(G12="Complete and easy to find","Ready",IF(G12="Not applicable","Not applicable",IF(AND(M12&lt;&gt;"",M12&lt;TODAY()),"Review overdue",IF(AND(OR(K12="Critical",K12="High"),OR(G12="Not available",G12="Exists but difficult to find")),"Priority action",IF(G12="Exists only in controlled materials","Controlled route",IF(G12="Requires buyer-specific validation","Buyer-specific work","Improve route")))))))</x:f>
        <x:v>Assess</x:v>
      </x:c>
      <x:c r="O12" s="156" t="str">
        <x:f>IF(G12="Complete and easy to find","Publicly usable",IF(G12="Exists but difficult to find","Public but difficult to use",IF(G12="Exists only in controlled materials","Controlled evidence",IF(G12="Requires buyer-specific validation","Use-case specific",IF(G12="Not available","Not usable",IF(G12="Not applicable","Not applicable","Not assessed"))))))</x:f>
        <x:v>Not assessed</x:v>
      </x:c>
      <x:c r="P12" s="152" t="str">
        <x:v>https://www.fda.gov/medical-devices/software-medical-device-samd/transparency-machine-learning-enabled-medical-devices-guiding-principles</x:v>
      </x:c>
    </x:row>
    <x:row r="13" ht="62" customHeight="1">
      <x:c r="A13" s="152" t="str">
        <x:v>R-09</x:v>
      </x:c>
      <x:c r="B13" s="152" t="str">
        <x:v>Clinical evidence</x:v>
      </x:c>
      <x:c r="C13" s="152" t="str">
        <x:v>Study dates, versions and material changes are clear enough to judge freshness.</x:v>
      </x:c>
      <x:c r="D13" s="152" t="str">
        <x:v>Claims need context, source, boundaries and freshness.</x:v>
      </x:c>
      <x:c r="E13" s="154" t="str"/>
      <x:c r="F13" s="154" t="str">
        <x:v>Visible publicly</x:v>
      </x:c>
      <x:c r="G13" s="154" t="str">
        <x:v>Not assessed</x:v>
      </x:c>
      <x:c r="H13" s="154" t="str"/>
      <x:c r="I13" s="154" t="str"/>
      <x:c r="J13" s="154" t="str"/>
      <x:c r="K13" s="154" t="str">
        <x:v>Not set</x:v>
      </x:c>
      <x:c r="L13" s="154" t="str"/>
      <x:c r="M13" s="158" t="str"/>
      <x:c r="N13" s="156" t="str">
        <x:f>IF(G13="Not assessed","Assess",IF(G13="Complete and easy to find","Ready",IF(G13="Not applicable","Not applicable",IF(AND(M13&lt;&gt;"",M13&lt;TODAY()),"Review overdue",IF(AND(OR(K13="Critical",K13="High"),OR(G13="Not available",G13="Exists but difficult to find")),"Priority action",IF(G13="Exists only in controlled materials","Controlled route",IF(G13="Requires buyer-specific validation","Buyer-specific work","Improve route")))))))</x:f>
        <x:v>Assess</x:v>
      </x:c>
      <x:c r="O13" s="156" t="str">
        <x:f>IF(G13="Complete and easy to find","Publicly usable",IF(G13="Exists but difficult to find","Public but difficult to use",IF(G13="Exists only in controlled materials","Controlled evidence",IF(G13="Requires buyer-specific validation","Use-case specific",IF(G13="Not available","Not usable",IF(G13="Not applicable","Not applicable","Not assessed"))))))</x:f>
        <x:v>Not assessed</x:v>
      </x:c>
      <x:c r="P13" s="152" t="str">
        <x:v>https://www.who.int/publications/i/item/9789240029200</x:v>
      </x:c>
    </x:row>
    <x:row r="14" ht="62" customHeight="1">
      <x:c r="A14" s="152" t="str">
        <x:v>R-10</x:v>
      </x:c>
      <x:c r="B14" s="152" t="str">
        <x:v>Clinical evidence</x:v>
      </x:c>
      <x:c r="C14" s="152" t="str">
        <x:v>Public language does not imply application-specific validity without supporting evidence.</x:v>
      </x:c>
      <x:c r="D14" s="152" t="str">
        <x:v>Claims need context, source, boundaries and freshness.</x:v>
      </x:c>
      <x:c r="E14" s="154" t="str"/>
      <x:c r="F14" s="154" t="str">
        <x:v>Visible publicly</x:v>
      </x:c>
      <x:c r="G14" s="154" t="str">
        <x:v>Not assessed</x:v>
      </x:c>
      <x:c r="H14" s="154" t="str"/>
      <x:c r="I14" s="154" t="str"/>
      <x:c r="J14" s="154" t="str"/>
      <x:c r="K14" s="154" t="str">
        <x:v>Not set</x:v>
      </x:c>
      <x:c r="L14" s="154" t="str"/>
      <x:c r="M14" s="158" t="str"/>
      <x:c r="N14" s="156" t="str">
        <x:f>IF(G14="Not assessed","Assess",IF(G14="Complete and easy to find","Ready",IF(G14="Not applicable","Not applicable",IF(AND(M14&lt;&gt;"",M14&lt;TODAY()),"Review overdue",IF(AND(OR(K14="Critical",K14="High"),OR(G14="Not available",G14="Exists but difficult to find")),"Priority action",IF(G14="Exists only in controlled materials","Controlled route",IF(G14="Requires buyer-specific validation","Buyer-specific work","Improve route")))))))</x:f>
        <x:v>Assess</x:v>
      </x:c>
      <x:c r="O14" s="156" t="str">
        <x:f>IF(G14="Complete and easy to find","Publicly usable",IF(G14="Exists but difficult to find","Public but difficult to use",IF(G14="Exists only in controlled materials","Controlled evidence",IF(G14="Requires buyer-specific validation","Use-case specific",IF(G14="Not available","Not usable",IF(G14="Not applicable","Not applicable","Not assessed"))))))</x:f>
        <x:v>Not assessed</x:v>
      </x:c>
      <x:c r="P14" s="152" t="str">
        <x:v>https://www.nist.gov/itl/ai-risk-management-framework</x:v>
      </x:c>
    </x:row>
    <x:row r="15" ht="62" customHeight="1">
      <x:c r="A15" s="152" t="str">
        <x:v>R-11</x:v>
      </x:c>
      <x:c r="B15" s="152" t="str">
        <x:v>Intended users and workflow</x:v>
      </x:c>
      <x:c r="C15" s="152" t="str">
        <x:v>The current workflow problem is described before the proposed solution.</x:v>
      </x:c>
      <x:c r="D15" s="152" t="str">
        <x:v>The role of the product must be understandable in the real care process.</x:v>
      </x:c>
      <x:c r="E15" s="154" t="str"/>
      <x:c r="F15" s="154" t="str">
        <x:v>Visible publicly</x:v>
      </x:c>
      <x:c r="G15" s="154" t="str">
        <x:v>Not assessed</x:v>
      </x:c>
      <x:c r="H15" s="154" t="str"/>
      <x:c r="I15" s="154" t="str"/>
      <x:c r="J15" s="154" t="str"/>
      <x:c r="K15" s="154" t="str">
        <x:v>Not set</x:v>
      </x:c>
      <x:c r="L15" s="154" t="str"/>
      <x:c r="M15" s="158" t="str"/>
      <x:c r="N15" s="156" t="str">
        <x:f>IF(G15="Not assessed","Assess",IF(G15="Complete and easy to find","Ready",IF(G15="Not applicable","Not applicable",IF(AND(M15&lt;&gt;"",M15&lt;TODAY()),"Review overdue",IF(AND(OR(K15="Critical",K15="High"),OR(G15="Not available",G15="Exists but difficult to find")),"Priority action",IF(G15="Exists only in controlled materials","Controlled route",IF(G15="Requires buyer-specific validation","Buyer-specific work","Improve route")))))))</x:f>
        <x:v>Assess</x:v>
      </x:c>
      <x:c r="O15" s="156" t="str">
        <x:f>IF(G15="Complete and easy to find","Publicly usable",IF(G15="Exists but difficult to find","Public but difficult to use",IF(G15="Exists only in controlled materials","Controlled evidence",IF(G15="Requires buyer-specific validation","Use-case specific",IF(G15="Not available","Not usable",IF(G15="Not applicable","Not applicable","Not assessed"))))))</x:f>
        <x:v>Not assessed</x:v>
      </x:c>
      <x:c r="P15" s="152" t="str">
        <x:v>https://www.nature.com/articles/s41746-025-01900-y</x:v>
      </x:c>
    </x:row>
    <x:row r="16" ht="62" customHeight="1">
      <x:c r="A16" s="152" t="str">
        <x:v>R-12</x:v>
      </x:c>
      <x:c r="B16" s="152" t="str">
        <x:v>Intended users and workflow</x:v>
      </x:c>
      <x:c r="C16" s="152" t="str">
        <x:v>Inputs, outputs, human review and intended actions are explained.</x:v>
      </x:c>
      <x:c r="D16" s="152" t="str">
        <x:v>The role of the product must be understandable in the real care process.</x:v>
      </x:c>
      <x:c r="E16" s="154" t="str"/>
      <x:c r="F16" s="154" t="str">
        <x:v>Visible publicly</x:v>
      </x:c>
      <x:c r="G16" s="154" t="str">
        <x:v>Not assessed</x:v>
      </x:c>
      <x:c r="H16" s="154" t="str"/>
      <x:c r="I16" s="154" t="str"/>
      <x:c r="J16" s="154" t="str"/>
      <x:c r="K16" s="154" t="str">
        <x:v>Not set</x:v>
      </x:c>
      <x:c r="L16" s="154" t="str"/>
      <x:c r="M16" s="158" t="str"/>
      <x:c r="N16" s="156" t="str">
        <x:f>IF(G16="Not assessed","Assess",IF(G16="Complete and easy to find","Ready",IF(G16="Not applicable","Not applicable",IF(AND(M16&lt;&gt;"",M16&lt;TODAY()),"Review overdue",IF(AND(OR(K16="Critical",K16="High"),OR(G16="Not available",G16="Exists but difficult to find")),"Priority action",IF(G16="Exists only in controlled materials","Controlled route",IF(G16="Requires buyer-specific validation","Buyer-specific work","Improve route")))))))</x:f>
        <x:v>Assess</x:v>
      </x:c>
      <x:c r="O16" s="156" t="str">
        <x:f>IF(G16="Complete and easy to find","Publicly usable",IF(G16="Exists but difficult to find","Public but difficult to use",IF(G16="Exists only in controlled materials","Controlled evidence",IF(G16="Requires buyer-specific validation","Use-case specific",IF(G16="Not available","Not usable",IF(G16="Not applicable","Not applicable","Not assessed"))))))</x:f>
        <x:v>Not assessed</x:v>
      </x:c>
      <x:c r="P16" s="152" t="str">
        <x:v>https://www.gov.uk/data-ethics-guidance/a-buyers-guide-to-ai-in-health-and-care</x:v>
      </x:c>
    </x:row>
    <x:row r="17" ht="62" customHeight="1">
      <x:c r="A17" s="152" t="str">
        <x:v>R-13</x:v>
      </x:c>
      <x:c r="B17" s="152" t="str">
        <x:v>Intended users and workflow</x:v>
      </x:c>
      <x:c r="C17" s="152" t="str">
        <x:v>The product shows where it informs, prioritises, recommends or automates.</x:v>
      </x:c>
      <x:c r="D17" s="152" t="str">
        <x:v>The role of the product must be understandable in the real care process.</x:v>
      </x:c>
      <x:c r="E17" s="154" t="str"/>
      <x:c r="F17" s="154" t="str">
        <x:v>Visible publicly</x:v>
      </x:c>
      <x:c r="G17" s="154" t="str">
        <x:v>Not assessed</x:v>
      </x:c>
      <x:c r="H17" s="154" t="str"/>
      <x:c r="I17" s="154" t="str"/>
      <x:c r="J17" s="154" t="str"/>
      <x:c r="K17" s="154" t="str">
        <x:v>Not set</x:v>
      </x:c>
      <x:c r="L17" s="154" t="str"/>
      <x:c r="M17" s="158" t="str"/>
      <x:c r="N17" s="156" t="str">
        <x:f>IF(G17="Not assessed","Assess",IF(G17="Complete and easy to find","Ready",IF(G17="Not applicable","Not applicable",IF(AND(M17&lt;&gt;"",M17&lt;TODAY()),"Review overdue",IF(AND(OR(K17="Critical",K17="High"),OR(G17="Not available",G17="Exists but difficult to find")),"Priority action",IF(G17="Exists only in controlled materials","Controlled route",IF(G17="Requires buyer-specific validation","Buyer-specific work","Improve route")))))))</x:f>
        <x:v>Assess</x:v>
      </x:c>
      <x:c r="O17" s="156" t="str">
        <x:f>IF(G17="Complete and easy to find","Publicly usable",IF(G17="Exists but difficult to find","Public but difficult to use",IF(G17="Exists only in controlled materials","Controlled evidence",IF(G17="Requires buyer-specific validation","Use-case specific",IF(G17="Not available","Not usable",IF(G17="Not applicable","Not applicable","Not assessed"))))))</x:f>
        <x:v>Not assessed</x:v>
      </x:c>
      <x:c r="P17" s="152" t="str">
        <x:v>https://hhscyber.hhs.gov/cybersecurity-performance-goals.html</x:v>
      </x:c>
    </x:row>
    <x:row r="18" ht="62" customHeight="1">
      <x:c r="A18" s="152" t="str">
        <x:v>R-14</x:v>
      </x:c>
      <x:c r="B18" s="152" t="str">
        <x:v>Intended users and workflow</x:v>
      </x:c>
      <x:c r="C18" s="152" t="str">
        <x:v>Exception, override and fallback routes are described.</x:v>
      </x:c>
      <x:c r="D18" s="152" t="str">
        <x:v>The role of the product must be understandable in the real care process.</x:v>
      </x:c>
      <x:c r="E18" s="154" t="str"/>
      <x:c r="F18" s="154" t="str">
        <x:v>Visible publicly</x:v>
      </x:c>
      <x:c r="G18" s="154" t="str">
        <x:v>Not assessed</x:v>
      </x:c>
      <x:c r="H18" s="154" t="str"/>
      <x:c r="I18" s="154" t="str"/>
      <x:c r="J18" s="154" t="str"/>
      <x:c r="K18" s="154" t="str">
        <x:v>Not set</x:v>
      </x:c>
      <x:c r="L18" s="154" t="str"/>
      <x:c r="M18" s="158" t="str"/>
      <x:c r="N18" s="156" t="str">
        <x:f>IF(G18="Not assessed","Assess",IF(G18="Complete and easy to find","Ready",IF(G18="Not applicable","Not applicable",IF(AND(M18&lt;&gt;"",M18&lt;TODAY()),"Review overdue",IF(AND(OR(K18="Critical",K18="High"),OR(G18="Not available",G18="Exists but difficult to find")),"Priority action",IF(G18="Exists only in controlled materials","Controlled route",IF(G18="Requires buyer-specific validation","Buyer-specific work","Improve route")))))))</x:f>
        <x:v>Assess</x:v>
      </x:c>
      <x:c r="O18" s="156" t="str">
        <x:f>IF(G18="Complete and easy to find","Publicly usable",IF(G18="Exists but difficult to find","Public but difficult to use",IF(G18="Exists only in controlled materials","Controlled evidence",IF(G18="Requires buyer-specific validation","Use-case specific",IF(G18="Not available","Not usable",IF(G18="Not applicable","Not applicable","Not assessed"))))))</x:f>
        <x:v>Not assessed</x:v>
      </x:c>
      <x:c r="P18" s="152" t="str">
        <x:v>https://hhscyber.hhs.gov/cybersecurity-performance-goals.html</x:v>
      </x:c>
    </x:row>
    <x:row r="19" ht="62" customHeight="1">
      <x:c r="A19" s="152" t="str">
        <x:v>R-15</x:v>
      </x:c>
      <x:c r="B19" s="152" t="str">
        <x:v>Intended users and workflow</x:v>
      </x:c>
      <x:c r="C19" s="152" t="str">
        <x:v>The public journey answers role-specific questions instead of presenting one generic narrative.</x:v>
      </x:c>
      <x:c r="D19" s="152" t="str">
        <x:v>The role of the product must be understandable in the real care process.</x:v>
      </x:c>
      <x:c r="E19" s="154" t="str"/>
      <x:c r="F19" s="154" t="str">
        <x:v>Visible publicly</x:v>
      </x:c>
      <x:c r="G19" s="154" t="str">
        <x:v>Not assessed</x:v>
      </x:c>
      <x:c r="H19" s="154" t="str"/>
      <x:c r="I19" s="154" t="str"/>
      <x:c r="J19" s="154" t="str"/>
      <x:c r="K19" s="154" t="str">
        <x:v>Not set</x:v>
      </x:c>
      <x:c r="L19" s="154" t="str"/>
      <x:c r="M19" s="158" t="str"/>
      <x:c r="N19" s="156" t="str">
        <x:f>IF(G19="Not assessed","Assess",IF(G19="Complete and easy to find","Ready",IF(G19="Not applicable","Not applicable",IF(AND(M19&lt;&gt;"",M19&lt;TODAY()),"Review overdue",IF(AND(OR(K19="Critical",K19="High"),OR(G19="Not available",G19="Exists but difficult to find")),"Priority action",IF(G19="Exists only in controlled materials","Controlled route",IF(G19="Requires buyer-specific validation","Buyer-specific work","Improve route")))))))</x:f>
        <x:v>Assess</x:v>
      </x:c>
      <x:c r="O19" s="156" t="str">
        <x:f>IF(G19="Complete and easy to find","Publicly usable",IF(G19="Exists but difficult to find","Public but difficult to use",IF(G19="Exists only in controlled materials","Controlled evidence",IF(G19="Requires buyer-specific validation","Use-case specific",IF(G19="Not available","Not usable",IF(G19="Not applicable","Not applicable","Not assessed"))))))</x:f>
        <x:v>Not assessed</x:v>
      </x:c>
      <x:c r="P19" s="152" t="str">
        <x:v>https://hhscyber.hhs.gov/cybersecurity-performance-goals.html</x:v>
      </x:c>
    </x:row>
    <x:row r="20" ht="62" customHeight="1">
      <x:c r="A20" s="152" t="str">
        <x:v>R-16</x:v>
      </x:c>
      <x:c r="B20" s="152" t="str">
        <x:v>Implementation and operations</x:v>
      </x:c>
      <x:c r="C20" s="152" t="str">
        <x:v>Implementation phases, prerequisites and responsibilities are visible.</x:v>
      </x:c>
      <x:c r="D20" s="152" t="str">
        <x:v>The transition must be visible enough to judge feasibility.</x:v>
      </x:c>
      <x:c r="E20" s="154" t="str"/>
      <x:c r="F20" s="154" t="str">
        <x:v>Visible publicly</x:v>
      </x:c>
      <x:c r="G20" s="154" t="str">
        <x:v>Not assessed</x:v>
      </x:c>
      <x:c r="H20" s="154" t="str"/>
      <x:c r="I20" s="154" t="str"/>
      <x:c r="J20" s="154" t="str"/>
      <x:c r="K20" s="154" t="str">
        <x:v>Not set</x:v>
      </x:c>
      <x:c r="L20" s="154" t="str"/>
      <x:c r="M20" s="158" t="str"/>
      <x:c r="N20" s="156" t="str">
        <x:f>IF(G20="Not assessed","Assess",IF(G20="Complete and easy to find","Ready",IF(G20="Not applicable","Not applicable",IF(AND(M20&lt;&gt;"",M20&lt;TODAY()),"Review overdue",IF(AND(OR(K20="Critical",K20="High"),OR(G20="Not available",G20="Exists but difficult to find")),"Priority action",IF(G20="Exists only in controlled materials","Controlled route",IF(G20="Requires buyer-specific validation","Buyer-specific work","Improve route")))))))</x:f>
        <x:v>Assess</x:v>
      </x:c>
      <x:c r="O20" s="156" t="str">
        <x:f>IF(G20="Complete and easy to find","Publicly usable",IF(G20="Exists but difficult to find","Public but difficult to use",IF(G20="Exists only in controlled materials","Controlled evidence",IF(G20="Requires buyer-specific validation","Use-case specific",IF(G20="Not available","Not usable",IF(G20="Not applicable","Not applicable","Not assessed"))))))</x:f>
        <x:v>Not assessed</x:v>
      </x:c>
      <x:c r="P20" s="152" t="str">
        <x:v>https://hhscyber.hhs.gov/cybersecurity-performance-goals.html</x:v>
      </x:c>
    </x:row>
    <x:row r="21" ht="62" customHeight="1">
      <x:c r="A21" s="152" t="str">
        <x:v>R-17</x:v>
      </x:c>
      <x:c r="B21" s="152" t="str">
        <x:v>Implementation and operations</x:v>
      </x:c>
      <x:c r="C21" s="152" t="str">
        <x:v>Internal workload, training, support and exception-handling needs are acknowledged.</x:v>
      </x:c>
      <x:c r="D21" s="152" t="str">
        <x:v>The transition must be visible enough to judge feasibility.</x:v>
      </x:c>
      <x:c r="E21" s="154" t="str"/>
      <x:c r="F21" s="154" t="str">
        <x:v>Visible publicly</x:v>
      </x:c>
      <x:c r="G21" s="154" t="str">
        <x:v>Not assessed</x:v>
      </x:c>
      <x:c r="H21" s="154" t="str"/>
      <x:c r="I21" s="154" t="str"/>
      <x:c r="J21" s="154" t="str"/>
      <x:c r="K21" s="154" t="str">
        <x:v>Not set</x:v>
      </x:c>
      <x:c r="L21" s="154" t="str"/>
      <x:c r="M21" s="158" t="str"/>
      <x:c r="N21" s="156" t="str">
        <x:f>IF(G21="Not assessed","Assess",IF(G21="Complete and easy to find","Ready",IF(G21="Not applicable","Not applicable",IF(AND(M21&lt;&gt;"",M21&lt;TODAY()),"Review overdue",IF(AND(OR(K21="Critical",K21="High"),OR(G21="Not available",G21="Exists but difficult to find")),"Priority action",IF(G21="Exists only in controlled materials","Controlled route",IF(G21="Requires buyer-specific validation","Buyer-specific work","Improve route")))))))</x:f>
        <x:v>Assess</x:v>
      </x:c>
      <x:c r="O21" s="156" t="str">
        <x:f>IF(G21="Complete and easy to find","Publicly usable",IF(G21="Exists but difficult to find","Public but difficult to use",IF(G21="Exists only in controlled materials","Controlled evidence",IF(G21="Requires buyer-specific validation","Use-case specific",IF(G21="Not available","Not usable",IF(G21="Not applicable","Not applicable","Not assessed"))))))</x:f>
        <x:v>Not assessed</x:v>
      </x:c>
      <x:c r="P21" s="152" t="str">
        <x:v>https://hhscyber.hhs.gov/cybersecurity-performance-goals.html</x:v>
      </x:c>
    </x:row>
    <x:row r="22" ht="62" customHeight="1">
      <x:c r="A22" s="152" t="str">
        <x:v>R-18</x:v>
      </x:c>
      <x:c r="B22" s="152" t="str">
        <x:v>Implementation and operations</x:v>
      </x:c>
      <x:c r="C22" s="152" t="str">
        <x:v>Pilot purpose, measures, success criteria and stop conditions are defined.</x:v>
      </x:c>
      <x:c r="D22" s="152" t="str">
        <x:v>The transition must be visible enough to judge feasibility.</x:v>
      </x:c>
      <x:c r="E22" s="154" t="str"/>
      <x:c r="F22" s="154" t="str">
        <x:v>Visible publicly</x:v>
      </x:c>
      <x:c r="G22" s="154" t="str">
        <x:v>Not assessed</x:v>
      </x:c>
      <x:c r="H22" s="154" t="str"/>
      <x:c r="I22" s="154" t="str"/>
      <x:c r="J22" s="154" t="str"/>
      <x:c r="K22" s="154" t="str">
        <x:v>Not set</x:v>
      </x:c>
      <x:c r="L22" s="154" t="str"/>
      <x:c r="M22" s="158" t="str"/>
      <x:c r="N22" s="156" t="str">
        <x:f>IF(G22="Not assessed","Assess",IF(G22="Complete and easy to find","Ready",IF(G22="Not applicable","Not applicable",IF(AND(M22&lt;&gt;"",M22&lt;TODAY()),"Review overdue",IF(AND(OR(K22="Critical",K22="High"),OR(G22="Not available",G22="Exists but difficult to find")),"Priority action",IF(G22="Exists only in controlled materials","Controlled route",IF(G22="Requires buyer-specific validation","Buyer-specific work","Improve route")))))))</x:f>
        <x:v>Assess</x:v>
      </x:c>
      <x:c r="O22" s="156" t="str">
        <x:f>IF(G22="Complete and easy to find","Publicly usable",IF(G22="Exists but difficult to find","Public but difficult to use",IF(G22="Exists only in controlled materials","Controlled evidence",IF(G22="Requires buyer-specific validation","Use-case specific",IF(G22="Not available","Not usable",IF(G22="Not applicable","Not applicable","Not assessed"))))))</x:f>
        <x:v>Not assessed</x:v>
      </x:c>
      <x:c r="P22" s="152" t="str">
        <x:v>https://hhscyber.hhs.gov/cybersecurity-performance-goals.html</x:v>
      </x:c>
    </x:row>
    <x:row r="23" ht="62" customHeight="1">
      <x:c r="A23" s="152" t="str">
        <x:v>R-19</x:v>
      </x:c>
      <x:c r="B23" s="152" t="str">
        <x:v>Implementation and operations</x:v>
      </x:c>
      <x:c r="C23" s="152" t="str">
        <x:v>Downtime, failure and service continuity are addressed.</x:v>
      </x:c>
      <x:c r="D23" s="152" t="str">
        <x:v>The transition must be visible enough to judge feasibility.</x:v>
      </x:c>
      <x:c r="E23" s="154" t="str"/>
      <x:c r="F23" s="154" t="str">
        <x:v>Visible publicly</x:v>
      </x:c>
      <x:c r="G23" s="154" t="str">
        <x:v>Not assessed</x:v>
      </x:c>
      <x:c r="H23" s="154" t="str"/>
      <x:c r="I23" s="154" t="str"/>
      <x:c r="J23" s="154" t="str"/>
      <x:c r="K23" s="154" t="str">
        <x:v>Not set</x:v>
      </x:c>
      <x:c r="L23" s="154" t="str"/>
      <x:c r="M23" s="158" t="str"/>
      <x:c r="N23" s="156" t="str">
        <x:f>IF(G23="Not assessed","Assess",IF(G23="Complete and easy to find","Ready",IF(G23="Not applicable","Not applicable",IF(AND(M23&lt;&gt;"",M23&lt;TODAY()),"Review overdue",IF(AND(OR(K23="Critical",K23="High"),OR(G23="Not available",G23="Exists but difficult to find")),"Priority action",IF(G23="Exists only in controlled materials","Controlled route",IF(G23="Requires buyer-specific validation","Buyer-specific work","Improve route")))))))</x:f>
        <x:v>Assess</x:v>
      </x:c>
      <x:c r="O23" s="156" t="str">
        <x:f>IF(G23="Complete and easy to find","Publicly usable",IF(G23="Exists but difficult to find","Public but difficult to use",IF(G23="Exists only in controlled materials","Controlled evidence",IF(G23="Requires buyer-specific validation","Use-case specific",IF(G23="Not available","Not usable",IF(G23="Not applicable","Not applicable","Not assessed"))))))</x:f>
        <x:v>Not assessed</x:v>
      </x:c>
      <x:c r="P23" s="152" t="str">
        <x:v>https://www.nature.com/articles/s41746-025-01900-y</x:v>
      </x:c>
    </x:row>
    <x:row r="24" ht="62" customHeight="1">
      <x:c r="A24" s="152" t="str">
        <x:v>R-20</x:v>
      </x:c>
      <x:c r="B24" s="152" t="str">
        <x:v>Implementation and operations</x:v>
      </x:c>
      <x:c r="C24" s="152" t="str">
        <x:v>Adoption, feedback, refinement and post-launch review are planned.</x:v>
      </x:c>
      <x:c r="D24" s="152" t="str">
        <x:v>The transition must be visible enough to judge feasibility.</x:v>
      </x:c>
      <x:c r="E24" s="154" t="str"/>
      <x:c r="F24" s="154" t="str">
        <x:v>Visible publicly</x:v>
      </x:c>
      <x:c r="G24" s="154" t="str">
        <x:v>Not assessed</x:v>
      </x:c>
      <x:c r="H24" s="154" t="str"/>
      <x:c r="I24" s="154" t="str"/>
      <x:c r="J24" s="154" t="str"/>
      <x:c r="K24" s="154" t="str">
        <x:v>Not set</x:v>
      </x:c>
      <x:c r="L24" s="154" t="str"/>
      <x:c r="M24" s="158" t="str"/>
      <x:c r="N24" s="156" t="str">
        <x:f>IF(G24="Not assessed","Assess",IF(G24="Complete and easy to find","Ready",IF(G24="Not applicable","Not applicable",IF(AND(M24&lt;&gt;"",M24&lt;TODAY()),"Review overdue",IF(AND(OR(K24="Critical",K24="High"),OR(G24="Not available",G24="Exists but difficult to find")),"Priority action",IF(G24="Exists only in controlled materials","Controlled route",IF(G24="Requires buyer-specific validation","Buyer-specific work","Improve route")))))))</x:f>
        <x:v>Assess</x:v>
      </x:c>
      <x:c r="O24" s="156" t="str">
        <x:f>IF(G24="Complete and easy to find","Publicly usable",IF(G24="Exists but difficult to find","Public but difficult to use",IF(G24="Exists only in controlled materials","Controlled evidence",IF(G24="Requires buyer-specific validation","Use-case specific",IF(G24="Not available","Not usable",IF(G24="Not applicable","Not applicable","Not assessed"))))))</x:f>
        <x:v>Not assessed</x:v>
      </x:c>
      <x:c r="P24" s="152" t="str">
        <x:v>https://www.nature.com/articles/s41746-025-01900-y</x:v>
      </x:c>
    </x:row>
    <x:row r="25" ht="62" customHeight="1">
      <x:c r="A25" s="152" t="str">
        <x:v>R-21</x:v>
      </x:c>
      <x:c r="B25" s="152" t="str">
        <x:v>Governance and accountability</x:v>
      </x:c>
      <x:c r="C25" s="152" t="str">
        <x:v>Approval, oversight, monitoring and stop authority are assigned.</x:v>
      </x:c>
      <x:c r="D25" s="152" t="str">
        <x:v>Decision rights and oversight should not remain implicit.</x:v>
      </x:c>
      <x:c r="E25" s="154" t="str"/>
      <x:c r="F25" s="154" t="str">
        <x:v>Visible publicly</x:v>
      </x:c>
      <x:c r="G25" s="154" t="str">
        <x:v>Not assessed</x:v>
      </x:c>
      <x:c r="H25" s="154" t="str"/>
      <x:c r="I25" s="154" t="str"/>
      <x:c r="J25" s="154" t="str"/>
      <x:c r="K25" s="154" t="str">
        <x:v>Not set</x:v>
      </x:c>
      <x:c r="L25" s="154" t="str"/>
      <x:c r="M25" s="158" t="str"/>
      <x:c r="N25" s="156" t="str">
        <x:f>IF(G25="Not assessed","Assess",IF(G25="Complete and easy to find","Ready",IF(G25="Not applicable","Not applicable",IF(AND(M25&lt;&gt;"",M25&lt;TODAY()),"Review overdue",IF(AND(OR(K25="Critical",K25="High"),OR(G25="Not available",G25="Exists but difficult to find")),"Priority action",IF(G25="Exists only in controlled materials","Controlled route",IF(G25="Requires buyer-specific validation","Buyer-specific work","Improve route")))))))</x:f>
        <x:v>Assess</x:v>
      </x:c>
      <x:c r="O25" s="156" t="str">
        <x:f>IF(G25="Complete and easy to find","Publicly usable",IF(G25="Exists but difficult to find","Public but difficult to use",IF(G25="Exists only in controlled materials","Controlled evidence",IF(G25="Requires buyer-specific validation","Use-case specific",IF(G25="Not available","Not usable",IF(G25="Not applicable","Not applicable","Not assessed"))))))</x:f>
        <x:v>Not assessed</x:v>
      </x:c>
      <x:c r="P25" s="152" t="str">
        <x:v>https://www.fda.gov/medical-devices/software-medical-device-samd/transparency-machine-learning-enabled-medical-devices-guiding-principles</x:v>
      </x:c>
    </x:row>
    <x:row r="26" ht="62" customHeight="1">
      <x:c r="A26" s="152" t="str">
        <x:v>R-22</x:v>
      </x:c>
      <x:c r="B26" s="152" t="str">
        <x:v>Governance and accountability</x:v>
      </x:c>
      <x:c r="C26" s="152" t="str">
        <x:v>Human decision rights and prohibited automation are clear.</x:v>
      </x:c>
      <x:c r="D26" s="152" t="str">
        <x:v>Decision rights and oversight should not remain implicit.</x:v>
      </x:c>
      <x:c r="E26" s="154" t="str"/>
      <x:c r="F26" s="154" t="str">
        <x:v>Visible publicly</x:v>
      </x:c>
      <x:c r="G26" s="154" t="str">
        <x:v>Not assessed</x:v>
      </x:c>
      <x:c r="H26" s="154" t="str"/>
      <x:c r="I26" s="154" t="str"/>
      <x:c r="J26" s="154" t="str"/>
      <x:c r="K26" s="154" t="str">
        <x:v>Not set</x:v>
      </x:c>
      <x:c r="L26" s="154" t="str"/>
      <x:c r="M26" s="158" t="str"/>
      <x:c r="N26" s="156" t="str">
        <x:f>IF(G26="Not assessed","Assess",IF(G26="Complete and easy to find","Ready",IF(G26="Not applicable","Not applicable",IF(AND(M26&lt;&gt;"",M26&lt;TODAY()),"Review overdue",IF(AND(OR(K26="Critical",K26="High"),OR(G26="Not available",G26="Exists but difficult to find")),"Priority action",IF(G26="Exists only in controlled materials","Controlled route",IF(G26="Requires buyer-specific validation","Buyer-specific work","Improve route")))))))</x:f>
        <x:v>Assess</x:v>
      </x:c>
      <x:c r="O26" s="156" t="str">
        <x:f>IF(G26="Complete and easy to find","Publicly usable",IF(G26="Exists but difficult to find","Public but difficult to use",IF(G26="Exists only in controlled materials","Controlled evidence",IF(G26="Requires buyer-specific validation","Use-case specific",IF(G26="Not available","Not usable",IF(G26="Not applicable","Not applicable","Not assessed"))))))</x:f>
        <x:v>Not assessed</x:v>
      </x:c>
      <x:c r="P26" s="152" t="str">
        <x:v>https://www.fda.gov/medical-devices/software-medical-device-samd/transparency-machine-learning-enabled-medical-devices-guiding-principles</x:v>
      </x:c>
    </x:row>
    <x:row r="27" ht="62" customHeight="1">
      <x:c r="A27" s="152" t="str">
        <x:v>R-23</x:v>
      </x:c>
      <x:c r="B27" s="152" t="str">
        <x:v>Governance and accountability</x:v>
      </x:c>
      <x:c r="C27" s="152" t="str">
        <x:v>Bias, fairness, population fit and local applicability are addressed.</x:v>
      </x:c>
      <x:c r="D27" s="152" t="str">
        <x:v>Decision rights and oversight should not remain implicit.</x:v>
      </x:c>
      <x:c r="E27" s="154" t="str"/>
      <x:c r="F27" s="154" t="str">
        <x:v>Visible publicly</x:v>
      </x:c>
      <x:c r="G27" s="154" t="str">
        <x:v>Not assessed</x:v>
      </x:c>
      <x:c r="H27" s="154" t="str"/>
      <x:c r="I27" s="154" t="str"/>
      <x:c r="J27" s="154" t="str"/>
      <x:c r="K27" s="154" t="str">
        <x:v>Not set</x:v>
      </x:c>
      <x:c r="L27" s="154" t="str"/>
      <x:c r="M27" s="158" t="str"/>
      <x:c r="N27" s="156" t="str">
        <x:f>IF(G27="Not assessed","Assess",IF(G27="Complete and easy to find","Ready",IF(G27="Not applicable","Not applicable",IF(AND(M27&lt;&gt;"",M27&lt;TODAY()),"Review overdue",IF(AND(OR(K27="Critical",K27="High"),OR(G27="Not available",G27="Exists but difficult to find")),"Priority action",IF(G27="Exists only in controlled materials","Controlled route",IF(G27="Requires buyer-specific validation","Buyer-specific work","Improve route")))))))</x:f>
        <x:v>Assess</x:v>
      </x:c>
      <x:c r="O27" s="156" t="str">
        <x:f>IF(G27="Complete and easy to find","Publicly usable",IF(G27="Exists but difficult to find","Public but difficult to use",IF(G27="Exists only in controlled materials","Controlled evidence",IF(G27="Requires buyer-specific validation","Use-case specific",IF(G27="Not available","Not usable",IF(G27="Not applicable","Not applicable","Not assessed"))))))</x:f>
        <x:v>Not assessed</x:v>
      </x:c>
      <x:c r="P27" s="152" t="str">
        <x:v>https://www.fda.gov/medical-devices/software-medical-device-samd/transparency-machine-learning-enabled-medical-devices-guiding-principles</x:v>
      </x:c>
    </x:row>
    <x:row r="28" ht="62" customHeight="1">
      <x:c r="A28" s="152" t="str">
        <x:v>R-24</x:v>
      </x:c>
      <x:c r="B28" s="152" t="str">
        <x:v>Governance and accountability</x:v>
      </x:c>
      <x:c r="C28" s="152" t="str">
        <x:v>Model changes, versioning, claim updates and revalidation are governed.</x:v>
      </x:c>
      <x:c r="D28" s="152" t="str">
        <x:v>Decision rights and oversight should not remain implicit.</x:v>
      </x:c>
      <x:c r="E28" s="154" t="str"/>
      <x:c r="F28" s="154" t="str">
        <x:v>Visible publicly</x:v>
      </x:c>
      <x:c r="G28" s="154" t="str">
        <x:v>Not assessed</x:v>
      </x:c>
      <x:c r="H28" s="154" t="str"/>
      <x:c r="I28" s="154" t="str"/>
      <x:c r="J28" s="154" t="str"/>
      <x:c r="K28" s="154" t="str">
        <x:v>Not set</x:v>
      </x:c>
      <x:c r="L28" s="154" t="str"/>
      <x:c r="M28" s="158" t="str"/>
      <x:c r="N28" s="156" t="str">
        <x:f>IF(G28="Not assessed","Assess",IF(G28="Complete and easy to find","Ready",IF(G28="Not applicable","Not applicable",IF(AND(M28&lt;&gt;"",M28&lt;TODAY()),"Review overdue",IF(AND(OR(K28="Critical",K28="High"),OR(G28="Not available",G28="Exists but difficult to find")),"Priority action",IF(G28="Exists only in controlled materials","Controlled route",IF(G28="Requires buyer-specific validation","Buyer-specific work","Improve route")))))))</x:f>
        <x:v>Assess</x:v>
      </x:c>
      <x:c r="O28" s="156" t="str">
        <x:f>IF(G28="Complete and easy to find","Publicly usable",IF(G28="Exists but difficult to find","Public but difficult to use",IF(G28="Exists only in controlled materials","Controlled evidence",IF(G28="Requires buyer-specific validation","Use-case specific",IF(G28="Not available","Not usable",IF(G28="Not applicable","Not applicable","Not assessed"))))))</x:f>
        <x:v>Not assessed</x:v>
      </x:c>
      <x:c r="P28" s="152" t="str">
        <x:v>https://www.nature.com/articles/s41746-025-01900-y</x:v>
      </x:c>
    </x:row>
    <x:row r="29" ht="62" customHeight="1">
      <x:c r="A29" s="152" t="str">
        <x:v>R-25</x:v>
      </x:c>
      <x:c r="B29" s="152" t="str">
        <x:v>Governance and accountability</x:v>
      </x:c>
      <x:c r="C29" s="152" t="str">
        <x:v>Incidents, complaints and performance concerns have an escalation route.</x:v>
      </x:c>
      <x:c r="D29" s="152" t="str">
        <x:v>Decision rights and oversight should not remain implicit.</x:v>
      </x:c>
      <x:c r="E29" s="154" t="str"/>
      <x:c r="F29" s="154" t="str">
        <x:v>Visible publicly</x:v>
      </x:c>
      <x:c r="G29" s="154" t="str">
        <x:v>Not assessed</x:v>
      </x:c>
      <x:c r="H29" s="154" t="str"/>
      <x:c r="I29" s="154" t="str"/>
      <x:c r="J29" s="154" t="str"/>
      <x:c r="K29" s="154" t="str">
        <x:v>Not set</x:v>
      </x:c>
      <x:c r="L29" s="154" t="str"/>
      <x:c r="M29" s="158" t="str"/>
      <x:c r="N29" s="156" t="str">
        <x:f>IF(G29="Not assessed","Assess",IF(G29="Complete and easy to find","Ready",IF(G29="Not applicable","Not applicable",IF(AND(M29&lt;&gt;"",M29&lt;TODAY()),"Review overdue",IF(AND(OR(K29="Critical",K29="High"),OR(G29="Not available",G29="Exists but difficult to find")),"Priority action",IF(G29="Exists only in controlled materials","Controlled route",IF(G29="Requires buyer-specific validation","Buyer-specific work","Improve route")))))))</x:f>
        <x:v>Assess</x:v>
      </x:c>
      <x:c r="O29" s="156" t="str">
        <x:f>IF(G29="Complete and easy to find","Publicly usable",IF(G29="Exists but difficult to find","Public but difficult to use",IF(G29="Exists only in controlled materials","Controlled evidence",IF(G29="Requires buyer-specific validation","Use-case specific",IF(G29="Not available","Not usable",IF(G29="Not applicable","Not applicable","Not assessed"))))))</x:f>
        <x:v>Not assessed</x:v>
      </x:c>
      <x:c r="P29" s="152" t="str">
        <x:v>https://www.fda.gov/medical-devices/software-medical-device-samd/transparency-machine-learning-enabled-medical-devices-guiding-principles</x:v>
      </x:c>
    </x:row>
    <x:row r="30" ht="62" customHeight="1">
      <x:c r="A30" s="152" t="str">
        <x:v>R-26</x:v>
      </x:c>
      <x:c r="B30" s="152" t="str">
        <x:v>Security and privacy</x:v>
      </x:c>
      <x:c r="C30" s="152" t="str">
        <x:v>Data flows, storage, transfers, retention and deletion are understandable.</x:v>
      </x:c>
      <x:c r="D30" s="152" t="str">
        <x:v>Data and resilience conditions shape formal diligence.</x:v>
      </x:c>
      <x:c r="E30" s="154" t="str"/>
      <x:c r="F30" s="154" t="str">
        <x:v>Visible publicly</x:v>
      </x:c>
      <x:c r="G30" s="154" t="str">
        <x:v>Not assessed</x:v>
      </x:c>
      <x:c r="H30" s="154" t="str"/>
      <x:c r="I30" s="154" t="str"/>
      <x:c r="J30" s="154" t="str"/>
      <x:c r="K30" s="154" t="str">
        <x:v>Not set</x:v>
      </x:c>
      <x:c r="L30" s="154" t="str"/>
      <x:c r="M30" s="158" t="str"/>
      <x:c r="N30" s="156" t="str">
        <x:f>IF(G30="Not assessed","Assess",IF(G30="Complete and easy to find","Ready",IF(G30="Not applicable","Not applicable",IF(AND(M30&lt;&gt;"",M30&lt;TODAY()),"Review overdue",IF(AND(OR(K30="Critical",K30="High"),OR(G30="Not available",G30="Exists but difficult to find")),"Priority action",IF(G30="Exists only in controlled materials","Controlled route",IF(G30="Requires buyer-specific validation","Buyer-specific work","Improve route")))))))</x:f>
        <x:v>Assess</x:v>
      </x:c>
      <x:c r="O30" s="156" t="str">
        <x:f>IF(G30="Complete and easy to find","Publicly usable",IF(G30="Exists but difficult to find","Public but difficult to use",IF(G30="Exists only in controlled materials","Controlled evidence",IF(G30="Requires buyer-specific validation","Use-case specific",IF(G30="Not available","Not usable",IF(G30="Not applicable","Not applicable","Not assessed"))))))</x:f>
        <x:v>Not assessed</x:v>
      </x:c>
      <x:c r="P30" s="152" t="str">
        <x:v>https://www.nature.com/articles/s41746-025-01900-y</x:v>
      </x:c>
    </x:row>
    <x:row r="31" ht="62" customHeight="1">
      <x:c r="A31" s="152" t="str">
        <x:v>R-27</x:v>
      </x:c>
      <x:c r="B31" s="152" t="str">
        <x:v>Security and privacy</x:v>
      </x:c>
      <x:c r="C31" s="152" t="str">
        <x:v>Security controls and independent assurance are current and scoped.</x:v>
      </x:c>
      <x:c r="D31" s="152" t="str">
        <x:v>Data and resilience conditions shape formal diligence.</x:v>
      </x:c>
      <x:c r="E31" s="154" t="str"/>
      <x:c r="F31" s="154" t="str">
        <x:v>Visible publicly</x:v>
      </x:c>
      <x:c r="G31" s="154" t="str">
        <x:v>Not assessed</x:v>
      </x:c>
      <x:c r="H31" s="154" t="str"/>
      <x:c r="I31" s="154" t="str"/>
      <x:c r="J31" s="154" t="str"/>
      <x:c r="K31" s="154" t="str">
        <x:v>Not set</x:v>
      </x:c>
      <x:c r="L31" s="154" t="str"/>
      <x:c r="M31" s="158" t="str"/>
      <x:c r="N31" s="156" t="str">
        <x:f>IF(G31="Not assessed","Assess",IF(G31="Complete and easy to find","Ready",IF(G31="Not applicable","Not applicable",IF(AND(M31&lt;&gt;"",M31&lt;TODAY()),"Review overdue",IF(AND(OR(K31="Critical",K31="High"),OR(G31="Not available",G31="Exists but difficult to find")),"Priority action",IF(G31="Exists only in controlled materials","Controlled route",IF(G31="Requires buyer-specific validation","Buyer-specific work","Improve route")))))))</x:f>
        <x:v>Assess</x:v>
      </x:c>
      <x:c r="O31" s="156" t="str">
        <x:f>IF(G31="Complete and easy to find","Publicly usable",IF(G31="Exists but difficult to find","Public but difficult to use",IF(G31="Exists only in controlled materials","Controlled evidence",IF(G31="Requires buyer-specific validation","Use-case specific",IF(G31="Not available","Not usable",IF(G31="Not applicable","Not applicable","Not assessed"))))))</x:f>
        <x:v>Not assessed</x:v>
      </x:c>
      <x:c r="P31" s="152" t="str">
        <x:v>https://www.nature.com/articles/s41746-025-01900-y</x:v>
      </x:c>
    </x:row>
    <x:row r="32" ht="62" customHeight="1">
      <x:c r="A32" s="152" t="str">
        <x:v>R-28</x:v>
      </x:c>
      <x:c r="B32" s="152" t="str">
        <x:v>Security and privacy</x:v>
      </x:c>
      <x:c r="C32" s="152" t="str">
        <x:v>Customer-data use for model training or improvement is explicit.</x:v>
      </x:c>
      <x:c r="D32" s="152" t="str">
        <x:v>Data and resilience conditions shape formal diligence.</x:v>
      </x:c>
      <x:c r="E32" s="154" t="str"/>
      <x:c r="F32" s="154" t="str">
        <x:v>Visible publicly</x:v>
      </x:c>
      <x:c r="G32" s="154" t="str">
        <x:v>Not assessed</x:v>
      </x:c>
      <x:c r="H32" s="154" t="str"/>
      <x:c r="I32" s="154" t="str"/>
      <x:c r="J32" s="154" t="str"/>
      <x:c r="K32" s="154" t="str">
        <x:v>Not set</x:v>
      </x:c>
      <x:c r="L32" s="154" t="str"/>
      <x:c r="M32" s="158" t="str"/>
      <x:c r="N32" s="156" t="str">
        <x:f>IF(G32="Not assessed","Assess",IF(G32="Complete and easy to find","Ready",IF(G32="Not applicable","Not applicable",IF(AND(M32&lt;&gt;"",M32&lt;TODAY()),"Review overdue",IF(AND(OR(K32="Critical",K32="High"),OR(G32="Not available",G32="Exists but difficult to find")),"Priority action",IF(G32="Exists only in controlled materials","Controlled route",IF(G32="Requires buyer-specific validation","Buyer-specific work","Improve route")))))))</x:f>
        <x:v>Assess</x:v>
      </x:c>
      <x:c r="O32" s="156" t="str">
        <x:f>IF(G32="Complete and easy to find","Publicly usable",IF(G32="Exists but difficult to find","Public but difficult to use",IF(G32="Exists only in controlled materials","Controlled evidence",IF(G32="Requires buyer-specific validation","Use-case specific",IF(G32="Not available","Not usable",IF(G32="Not applicable","Not applicable","Not assessed"))))))</x:f>
        <x:v>Not assessed</x:v>
      </x:c>
      <x:c r="P32" s="152" t="str">
        <x:v>https://www.nature.com/articles/s41746-025-01767-z</x:v>
      </x:c>
    </x:row>
    <x:row r="33" ht="62" customHeight="1">
      <x:c r="A33" s="152" t="str">
        <x:v>R-29</x:v>
      </x:c>
      <x:c r="B33" s="152" t="str">
        <x:v>Security and privacy</x:v>
      </x:c>
      <x:c r="C33" s="152" t="str">
        <x:v>Subprocessors, logging, access and vulnerability management are addressed.</x:v>
      </x:c>
      <x:c r="D33" s="152" t="str">
        <x:v>Data and resilience conditions shape formal diligence.</x:v>
      </x:c>
      <x:c r="E33" s="154" t="str"/>
      <x:c r="F33" s="154" t="str">
        <x:v>Visible publicly</x:v>
      </x:c>
      <x:c r="G33" s="154" t="str">
        <x:v>Not assessed</x:v>
      </x:c>
      <x:c r="H33" s="154" t="str"/>
      <x:c r="I33" s="154" t="str"/>
      <x:c r="J33" s="154" t="str"/>
      <x:c r="K33" s="154" t="str">
        <x:v>Not set</x:v>
      </x:c>
      <x:c r="L33" s="154" t="str"/>
      <x:c r="M33" s="158" t="str"/>
      <x:c r="N33" s="156" t="str">
        <x:f>IF(G33="Not assessed","Assess",IF(G33="Complete and easy to find","Ready",IF(G33="Not applicable","Not applicable",IF(AND(M33&lt;&gt;"",M33&lt;TODAY()),"Review overdue",IF(AND(OR(K33="Critical",K33="High"),OR(G33="Not available",G33="Exists but difficult to find")),"Priority action",IF(G33="Exists only in controlled materials","Controlled route",IF(G33="Requires buyer-specific validation","Buyer-specific work","Improve route")))))))</x:f>
        <x:v>Assess</x:v>
      </x:c>
      <x:c r="O33" s="156" t="str">
        <x:f>IF(G33="Complete and easy to find","Publicly usable",IF(G33="Exists but difficult to find","Public but difficult to use",IF(G33="Exists only in controlled materials","Controlled evidence",IF(G33="Requires buyer-specific validation","Use-case specific",IF(G33="Not available","Not usable",IF(G33="Not applicable","Not applicable","Not assessed"))))))</x:f>
        <x:v>Not assessed</x:v>
      </x:c>
      <x:c r="P33" s="152" t="str">
        <x:v>https://www.nature.com/articles/s41746-025-01900-y</x:v>
      </x:c>
    </x:row>
    <x:row r="34" ht="62" customHeight="1">
      <x:c r="A34" s="152" t="str">
        <x:v>R-30</x:v>
      </x:c>
      <x:c r="B34" s="152" t="str">
        <x:v>Security and privacy</x:v>
      </x:c>
      <x:c r="C34" s="152" t="str">
        <x:v>Breach, downtime, recovery and notification responsibilities are clear.</x:v>
      </x:c>
      <x:c r="D34" s="152" t="str">
        <x:v>Data and resilience conditions shape formal diligence.</x:v>
      </x:c>
      <x:c r="E34" s="154" t="str"/>
      <x:c r="F34" s="154" t="str">
        <x:v>Visible publicly</x:v>
      </x:c>
      <x:c r="G34" s="154" t="str">
        <x:v>Not assessed</x:v>
      </x:c>
      <x:c r="H34" s="154" t="str"/>
      <x:c r="I34" s="154" t="str"/>
      <x:c r="J34" s="154" t="str"/>
      <x:c r="K34" s="154" t="str">
        <x:v>Not set</x:v>
      </x:c>
      <x:c r="L34" s="154" t="str"/>
      <x:c r="M34" s="158" t="str"/>
      <x:c r="N34" s="156" t="str">
        <x:f>IF(G34="Not assessed","Assess",IF(G34="Complete and easy to find","Ready",IF(G34="Not applicable","Not applicable",IF(AND(M34&lt;&gt;"",M34&lt;TODAY()),"Review overdue",IF(AND(OR(K34="Critical",K34="High"),OR(G34="Not available",G34="Exists but difficult to find")),"Priority action",IF(G34="Exists only in controlled materials","Controlled route",IF(G34="Requires buyer-specific validation","Buyer-specific work","Improve route")))))))</x:f>
        <x:v>Assess</x:v>
      </x:c>
      <x:c r="O34" s="156" t="str">
        <x:f>IF(G34="Complete and easy to find","Publicly usable",IF(G34="Exists but difficult to find","Public but difficult to use",IF(G34="Exists only in controlled materials","Controlled evidence",IF(G34="Requires buyer-specific validation","Use-case specific",IF(G34="Not available","Not usable",IF(G34="Not applicable","Not applicable","Not assessed"))))))</x:f>
        <x:v>Not assessed</x:v>
      </x:c>
      <x:c r="P34" s="152" t="str">
        <x:v>https://www.nature.com/articles/s41746-025-01900-y</x:v>
      </x:c>
    </x:row>
    <x:row r="35" ht="62" customHeight="1">
      <x:c r="A35" s="152" t="str">
        <x:v>R-31</x:v>
      </x:c>
      <x:c r="B35" s="152" t="str">
        <x:v>Technical integration and data</x:v>
      </x:c>
      <x:c r="C35" s="152" t="str">
        <x:v>Supported systems, standards, APIs, formats and infrastructure are named.</x:v>
      </x:c>
      <x:c r="D35" s="152" t="str">
        <x:v>Compatibility and local testing affect feasibility and safety.</x:v>
      </x:c>
      <x:c r="E35" s="154" t="str"/>
      <x:c r="F35" s="154" t="str">
        <x:v>Visible publicly</x:v>
      </x:c>
      <x:c r="G35" s="154" t="str">
        <x:v>Not assessed</x:v>
      </x:c>
      <x:c r="H35" s="154" t="str"/>
      <x:c r="I35" s="154" t="str"/>
      <x:c r="J35" s="154" t="str"/>
      <x:c r="K35" s="154" t="str">
        <x:v>Not set</x:v>
      </x:c>
      <x:c r="L35" s="154" t="str"/>
      <x:c r="M35" s="158" t="str"/>
      <x:c r="N35" s="156" t="str">
        <x:f>IF(G35="Not assessed","Assess",IF(G35="Complete and easy to find","Ready",IF(G35="Not applicable","Not applicable",IF(AND(M35&lt;&gt;"",M35&lt;TODAY()),"Review overdue",IF(AND(OR(K35="Critical",K35="High"),OR(G35="Not available",G35="Exists but difficult to find")),"Priority action",IF(G35="Exists only in controlled materials","Controlled route",IF(G35="Requires buyer-specific validation","Buyer-specific work","Improve route")))))))</x:f>
        <x:v>Assess</x:v>
      </x:c>
      <x:c r="O35" s="156" t="str">
        <x:f>IF(G35="Complete and easy to find","Publicly usable",IF(G35="Exists but difficult to find","Public but difficult to use",IF(G35="Exists only in controlled materials","Controlled evidence",IF(G35="Requires buyer-specific validation","Use-case specific",IF(G35="Not available","Not usable",IF(G35="Not applicable","Not applicable","Not assessed"))))))</x:f>
        <x:v>Not assessed</x:v>
      </x:c>
      <x:c r="P35" s="152" t="str">
        <x:v>https://www.nature.com/articles/s41746-025-01767-z</x:v>
      </x:c>
    </x:row>
    <x:row r="36" ht="62" customHeight="1">
      <x:c r="A36" s="152" t="str">
        <x:v>R-32</x:v>
      </x:c>
      <x:c r="B36" s="152" t="str">
        <x:v>Technical integration and data</x:v>
      </x:c>
      <x:c r="C36" s="152" t="str">
        <x:v>Buyer and vendor integration responsibilities are separated.</x:v>
      </x:c>
      <x:c r="D36" s="152" t="str">
        <x:v>Compatibility and local testing affect feasibility and safety.</x:v>
      </x:c>
      <x:c r="E36" s="154" t="str"/>
      <x:c r="F36" s="154" t="str">
        <x:v>Visible publicly</x:v>
      </x:c>
      <x:c r="G36" s="154" t="str">
        <x:v>Not assessed</x:v>
      </x:c>
      <x:c r="H36" s="154" t="str"/>
      <x:c r="I36" s="154" t="str"/>
      <x:c r="J36" s="154" t="str"/>
      <x:c r="K36" s="154" t="str">
        <x:v>Not set</x:v>
      </x:c>
      <x:c r="L36" s="154" t="str"/>
      <x:c r="M36" s="158" t="str"/>
      <x:c r="N36" s="156" t="str">
        <x:f>IF(G36="Not assessed","Assess",IF(G36="Complete and easy to find","Ready",IF(G36="Not applicable","Not applicable",IF(AND(M36&lt;&gt;"",M36&lt;TODAY()),"Review overdue",IF(AND(OR(K36="Critical",K36="High"),OR(G36="Not available",G36="Exists but difficult to find")),"Priority action",IF(G36="Exists only in controlled materials","Controlled route",IF(G36="Requires buyer-specific validation","Buyer-specific work","Improve route")))))))</x:f>
        <x:v>Assess</x:v>
      </x:c>
      <x:c r="O36" s="156" t="str">
        <x:f>IF(G36="Complete and easy to find","Publicly usable",IF(G36="Exists but difficult to find","Public but difficult to use",IF(G36="Exists only in controlled materials","Controlled evidence",IF(G36="Requires buyer-specific validation","Use-case specific",IF(G36="Not available","Not usable",IF(G36="Not applicable","Not applicable","Not assessed"))))))</x:f>
        <x:v>Not assessed</x:v>
      </x:c>
      <x:c r="P36" s="152" t="str">
        <x:v>https://www.nature.com/articles/s41746-025-01767-z</x:v>
      </x:c>
    </x:row>
    <x:row r="37" ht="62" customHeight="1">
      <x:c r="A37" s="152" t="str">
        <x:v>R-33</x:v>
      </x:c>
      <x:c r="B37" s="152" t="str">
        <x:v>Technical integration and data</x:v>
      </x:c>
      <x:c r="C37" s="152" t="str">
        <x:v>Data-quality assumptions and missing-data behavior are described.</x:v>
      </x:c>
      <x:c r="D37" s="152" t="str">
        <x:v>Compatibility and local testing affect feasibility and safety.</x:v>
      </x:c>
      <x:c r="E37" s="154" t="str"/>
      <x:c r="F37" s="154" t="str">
        <x:v>Visible publicly</x:v>
      </x:c>
      <x:c r="G37" s="154" t="str">
        <x:v>Not assessed</x:v>
      </x:c>
      <x:c r="H37" s="154" t="str"/>
      <x:c r="I37" s="154" t="str"/>
      <x:c r="J37" s="154" t="str"/>
      <x:c r="K37" s="154" t="str">
        <x:v>Not set</x:v>
      </x:c>
      <x:c r="L37" s="154" t="str"/>
      <x:c r="M37" s="158" t="str"/>
      <x:c r="N37" s="156" t="str">
        <x:f>IF(G37="Not assessed","Assess",IF(G37="Complete and easy to find","Ready",IF(G37="Not applicable","Not applicable",IF(AND(M37&lt;&gt;"",M37&lt;TODAY()),"Review overdue",IF(AND(OR(K37="Critical",K37="High"),OR(G37="Not available",G37="Exists but difficult to find")),"Priority action",IF(G37="Exists only in controlled materials","Controlled route",IF(G37="Requires buyer-specific validation","Buyer-specific work","Improve route")))))))</x:f>
        <x:v>Assess</x:v>
      </x:c>
      <x:c r="O37" s="156" t="str">
        <x:f>IF(G37="Complete and easy to find","Publicly usable",IF(G37="Exists but difficult to find","Public but difficult to use",IF(G37="Exists only in controlled materials","Controlled evidence",IF(G37="Requires buyer-specific validation","Use-case specific",IF(G37="Not available","Not usable",IF(G37="Not applicable","Not applicable","Not assessed"))))))</x:f>
        <x:v>Not assessed</x:v>
      </x:c>
      <x:c r="P37" s="152" t="str">
        <x:v>https://www.nature.com/articles/s41746-025-01767-z</x:v>
      </x:c>
    </x:row>
    <x:row r="38" ht="62" customHeight="1">
      <x:c r="A38" s="152" t="str">
        <x:v>R-34</x:v>
      </x:c>
      <x:c r="B38" s="152" t="str">
        <x:v>Technical integration and data</x:v>
      </x:c>
      <x:c r="C38" s="152" t="str">
        <x:v>Local acceptance testing and release criteria are defined.</x:v>
      </x:c>
      <x:c r="D38" s="152" t="str">
        <x:v>Compatibility and local testing affect feasibility and safety.</x:v>
      </x:c>
      <x:c r="E38" s="154" t="str"/>
      <x:c r="F38" s="154" t="str">
        <x:v>Visible publicly</x:v>
      </x:c>
      <x:c r="G38" s="154" t="str">
        <x:v>Not assessed</x:v>
      </x:c>
      <x:c r="H38" s="154" t="str"/>
      <x:c r="I38" s="154" t="str"/>
      <x:c r="J38" s="154" t="str"/>
      <x:c r="K38" s="154" t="str">
        <x:v>Not set</x:v>
      </x:c>
      <x:c r="L38" s="154" t="str"/>
      <x:c r="M38" s="158" t="str"/>
      <x:c r="N38" s="156" t="str">
        <x:f>IF(G38="Not assessed","Assess",IF(G38="Complete and easy to find","Ready",IF(G38="Not applicable","Not applicable",IF(AND(M38&lt;&gt;"",M38&lt;TODAY()),"Review overdue",IF(AND(OR(K38="Critical",K38="High"),OR(G38="Not available",G38="Exists but difficult to find")),"Priority action",IF(G38="Exists only in controlled materials","Controlled route",IF(G38="Requires buyer-specific validation","Buyer-specific work","Improve route")))))))</x:f>
        <x:v>Assess</x:v>
      </x:c>
      <x:c r="O38" s="156" t="str">
        <x:f>IF(G38="Complete and easy to find","Publicly usable",IF(G38="Exists but difficult to find","Public but difficult to use",IF(G38="Exists only in controlled materials","Controlled evidence",IF(G38="Requires buyer-specific validation","Use-case specific",IF(G38="Not available","Not usable",IF(G38="Not applicable","Not applicable","Not assessed"))))))</x:f>
        <x:v>Not assessed</x:v>
      </x:c>
      <x:c r="P38" s="152" t="str">
        <x:v>https://www.nature.com/articles/s41746-025-01767-z</x:v>
      </x:c>
    </x:row>
    <x:row r="39" ht="62" customHeight="1">
      <x:c r="A39" s="152" t="str">
        <x:v>R-35</x:v>
      </x:c>
      <x:c r="B39" s="152" t="str">
        <x:v>Technical integration and data</x:v>
      </x:c>
      <x:c r="C39" s="152" t="str">
        <x:v>Monitoring for drift, degradation and data change is addressed.</x:v>
      </x:c>
      <x:c r="D39" s="152" t="str">
        <x:v>Compatibility and local testing affect feasibility and safety.</x:v>
      </x:c>
      <x:c r="E39" s="154" t="str"/>
      <x:c r="F39" s="154" t="str">
        <x:v>Visible publicly</x:v>
      </x:c>
      <x:c r="G39" s="154" t="str">
        <x:v>Not assessed</x:v>
      </x:c>
      <x:c r="H39" s="154" t="str"/>
      <x:c r="I39" s="154" t="str"/>
      <x:c r="J39" s="154" t="str"/>
      <x:c r="K39" s="154" t="str">
        <x:v>Not set</x:v>
      </x:c>
      <x:c r="L39" s="154" t="str"/>
      <x:c r="M39" s="158" t="str"/>
      <x:c r="N39" s="156" t="str">
        <x:f>IF(G39="Not assessed","Assess",IF(G39="Complete and easy to find","Ready",IF(G39="Not applicable","Not applicable",IF(AND(M39&lt;&gt;"",M39&lt;TODAY()),"Review overdue",IF(AND(OR(K39="Critical",K39="High"),OR(G39="Not available",G39="Exists but difficult to find")),"Priority action",IF(G39="Exists only in controlled materials","Controlled route",IF(G39="Requires buyer-specific validation","Buyer-specific work","Improve route")))))))</x:f>
        <x:v>Assess</x:v>
      </x:c>
      <x:c r="O39" s="156" t="str">
        <x:f>IF(G39="Complete and easy to find","Publicly usable",IF(G39="Exists but difficult to find","Public but difficult to use",IF(G39="Exists only in controlled materials","Controlled evidence",IF(G39="Requires buyer-specific validation","Use-case specific",IF(G39="Not available","Not usable",IF(G39="Not applicable","Not applicable","Not assessed"))))))</x:f>
        <x:v>Not assessed</x:v>
      </x:c>
      <x:c r="P39" s="152" t="str">
        <x:v>https://www.gov.uk/data-ethics-guidance/a-buyers-guide-to-ai-in-health-and-care</x:v>
      </x:c>
    </x:row>
    <x:row r="40" ht="62" customHeight="1">
      <x:c r="A40" s="152" t="str">
        <x:v>R-36</x:v>
      </x:c>
      <x:c r="B40" s="152" t="str">
        <x:v>Value and outcomes</x:v>
      </x:c>
      <x:c r="C40" s="152" t="str">
        <x:v>The current problem, baseline and cost of doing nothing are explicit.</x:v>
      </x:c>
      <x:c r="D40" s="152" t="str">
        <x:v>A value case needs a baseline, assumptions and measurable outcomes.</x:v>
      </x:c>
      <x:c r="E40" s="154" t="str"/>
      <x:c r="F40" s="154" t="str">
        <x:v>Visible publicly</x:v>
      </x:c>
      <x:c r="G40" s="154" t="str">
        <x:v>Not assessed</x:v>
      </x:c>
      <x:c r="H40" s="154" t="str"/>
      <x:c r="I40" s="154" t="str"/>
      <x:c r="J40" s="154" t="str"/>
      <x:c r="K40" s="154" t="str">
        <x:v>Not set</x:v>
      </x:c>
      <x:c r="L40" s="154" t="str"/>
      <x:c r="M40" s="158" t="str"/>
      <x:c r="N40" s="156" t="str">
        <x:f>IF(G40="Not assessed","Assess",IF(G40="Complete and easy to find","Ready",IF(G40="Not applicable","Not applicable",IF(AND(M40&lt;&gt;"",M40&lt;TODAY()),"Review overdue",IF(AND(OR(K40="Critical",K40="High"),OR(G40="Not available",G40="Exists but difficult to find")),"Priority action",IF(G40="Exists only in controlled materials","Controlled route",IF(G40="Requires buyer-specific validation","Buyer-specific work","Improve route")))))))</x:f>
        <x:v>Assess</x:v>
      </x:c>
      <x:c r="O40" s="156" t="str">
        <x:f>IF(G40="Complete and easy to find","Publicly usable",IF(G40="Exists but difficult to find","Public but difficult to use",IF(G40="Exists only in controlled materials","Controlled evidence",IF(G40="Requires buyer-specific validation","Use-case specific",IF(G40="Not available","Not usable",IF(G40="Not applicable","Not applicable","Not assessed"))))))</x:f>
        <x:v>Not assessed</x:v>
      </x:c>
      <x:c r="P40" s="152" t="str">
        <x:v>https://www.nature.com/articles/s41746-025-01767-z</x:v>
      </x:c>
    </x:row>
    <x:row r="41" ht="62" customHeight="1">
      <x:c r="A41" s="152" t="str">
        <x:v>R-37</x:v>
      </x:c>
      <x:c r="B41" s="152" t="str">
        <x:v>Value and outcomes</x:v>
      </x:c>
      <x:c r="C41" s="152" t="str">
        <x:v>Projected outcomes are tied to measures, time horizon and accountable owner.</x:v>
      </x:c>
      <x:c r="D41" s="152" t="str">
        <x:v>A value case needs a baseline, assumptions and measurable outcomes.</x:v>
      </x:c>
      <x:c r="E41" s="154" t="str"/>
      <x:c r="F41" s="154" t="str">
        <x:v>Visible publicly</x:v>
      </x:c>
      <x:c r="G41" s="154" t="str">
        <x:v>Not assessed</x:v>
      </x:c>
      <x:c r="H41" s="154" t="str"/>
      <x:c r="I41" s="154" t="str"/>
      <x:c r="J41" s="154" t="str"/>
      <x:c r="K41" s="154" t="str">
        <x:v>Not set</x:v>
      </x:c>
      <x:c r="L41" s="154" t="str"/>
      <x:c r="M41" s="158" t="str"/>
      <x:c r="N41" s="156" t="str">
        <x:f>IF(G41="Not assessed","Assess",IF(G41="Complete and easy to find","Ready",IF(G41="Not applicable","Not applicable",IF(AND(M41&lt;&gt;"",M41&lt;TODAY()),"Review overdue",IF(AND(OR(K41="Critical",K41="High"),OR(G41="Not available",G41="Exists but difficult to find")),"Priority action",IF(G41="Exists only in controlled materials","Controlled route",IF(G41="Requires buyer-specific validation","Buyer-specific work","Improve route")))))))</x:f>
        <x:v>Assess</x:v>
      </x:c>
      <x:c r="O41" s="156" t="str">
        <x:f>IF(G41="Complete and easy to find","Publicly usable",IF(G41="Exists but difficult to find","Public but difficult to use",IF(G41="Exists only in controlled materials","Controlled evidence",IF(G41="Requires buyer-specific validation","Use-case specific",IF(G41="Not available","Not usable",IF(G41="Not applicable","Not applicable","Not assessed"))))))</x:f>
        <x:v>Not assessed</x:v>
      </x:c>
      <x:c r="P41" s="152" t="str">
        <x:v>https://www.nature.com/articles/s41746-025-01767-z</x:v>
      </x:c>
    </x:row>
    <x:row r="42" ht="62" customHeight="1">
      <x:c r="A42" s="152" t="str">
        <x:v>R-38</x:v>
      </x:c>
      <x:c r="B42" s="152" t="str">
        <x:v>Value and outcomes</x:v>
      </x:c>
      <x:c r="C42" s="152" t="str">
        <x:v>Observed evidence is separated from assumptions and buyer-specific estimates.</x:v>
      </x:c>
      <x:c r="D42" s="152" t="str">
        <x:v>A value case needs a baseline, assumptions and measurable outcomes.</x:v>
      </x:c>
      <x:c r="E42" s="154" t="str"/>
      <x:c r="F42" s="154" t="str">
        <x:v>Visible publicly</x:v>
      </x:c>
      <x:c r="G42" s="154" t="str">
        <x:v>Not assessed</x:v>
      </x:c>
      <x:c r="H42" s="154" t="str"/>
      <x:c r="I42" s="154" t="str"/>
      <x:c r="J42" s="154" t="str"/>
      <x:c r="K42" s="154" t="str">
        <x:v>Not set</x:v>
      </x:c>
      <x:c r="L42" s="154" t="str"/>
      <x:c r="M42" s="158" t="str"/>
      <x:c r="N42" s="156" t="str">
        <x:f>IF(G42="Not assessed","Assess",IF(G42="Complete and easy to find","Ready",IF(G42="Not applicable","Not applicable",IF(AND(M42&lt;&gt;"",M42&lt;TODAY()),"Review overdue",IF(AND(OR(K42="Critical",K42="High"),OR(G42="Not available",G42="Exists but difficult to find")),"Priority action",IF(G42="Exists only in controlled materials","Controlled route",IF(G42="Requires buyer-specific validation","Buyer-specific work","Improve route")))))))</x:f>
        <x:v>Assess</x:v>
      </x:c>
      <x:c r="O42" s="156" t="str">
        <x:f>IF(G42="Complete and easy to find","Publicly usable",IF(G42="Exists but difficult to find","Public but difficult to use",IF(G42="Exists only in controlled materials","Controlled evidence",IF(G42="Requires buyer-specific validation","Use-case specific",IF(G42="Not available","Not usable",IF(G42="Not applicable","Not applicable","Not assessed"))))))</x:f>
        <x:v>Not assessed</x:v>
      </x:c>
      <x:c r="P42" s="152" t="str">
        <x:v>https://www.nature.com/articles/s41746-025-01767-z</x:v>
      </x:c>
    </x:row>
    <x:row r="43" ht="62" customHeight="1">
      <x:c r="A43" s="152" t="str">
        <x:v>R-39</x:v>
      </x:c>
      <x:c r="B43" s="152" t="str">
        <x:v>Value and outcomes</x:v>
      </x:c>
      <x:c r="C43" s="152" t="str">
        <x:v>Total cost includes internal effort, integration, training and ongoing governance.</x:v>
      </x:c>
      <x:c r="D43" s="152" t="str">
        <x:v>A value case needs a baseline, assumptions and measurable outcomes.</x:v>
      </x:c>
      <x:c r="E43" s="154" t="str"/>
      <x:c r="F43" s="154" t="str">
        <x:v>Visible publicly</x:v>
      </x:c>
      <x:c r="G43" s="154" t="str">
        <x:v>Not assessed</x:v>
      </x:c>
      <x:c r="H43" s="154" t="str"/>
      <x:c r="I43" s="154" t="str"/>
      <x:c r="J43" s="154" t="str"/>
      <x:c r="K43" s="154" t="str">
        <x:v>Not set</x:v>
      </x:c>
      <x:c r="L43" s="154" t="str"/>
      <x:c r="M43" s="158" t="str"/>
      <x:c r="N43" s="156" t="str">
        <x:f>IF(G43="Not assessed","Assess",IF(G43="Complete and easy to find","Ready",IF(G43="Not applicable","Not applicable",IF(AND(M43&lt;&gt;"",M43&lt;TODAY()),"Review overdue",IF(AND(OR(K43="Critical",K43="High"),OR(G43="Not available",G43="Exists but difficult to find")),"Priority action",IF(G43="Exists only in controlled materials","Controlled route",IF(G43="Requires buyer-specific validation","Buyer-specific work","Improve route")))))))</x:f>
        <x:v>Assess</x:v>
      </x:c>
      <x:c r="O43" s="156" t="str">
        <x:f>IF(G43="Complete and easy to find","Publicly usable",IF(G43="Exists but difficult to find","Public but difficult to use",IF(G43="Exists only in controlled materials","Controlled evidence",IF(G43="Requires buyer-specific validation","Use-case specific",IF(G43="Not available","Not usable",IF(G43="Not applicable","Not applicable","Not assessed"))))))</x:f>
        <x:v>Not assessed</x:v>
      </x:c>
      <x:c r="P43" s="152" t="str">
        <x:v>https://www.nist.gov/itl/ai-risk-management-framework</x:v>
      </x:c>
    </x:row>
    <x:row r="44" ht="62" customHeight="1">
      <x:c r="A44" s="152" t="str">
        <x:v>R-40</x:v>
      </x:c>
      <x:c r="B44" s="152" t="str">
        <x:v>Value and outcomes</x:v>
      </x:c>
      <x:c r="C44" s="152" t="str">
        <x:v>Scale, pause, renegotiation and stop conditions are defined.</x:v>
      </x:c>
      <x:c r="D44" s="152" t="str">
        <x:v>A value case needs a baseline, assumptions and measurable outcomes.</x:v>
      </x:c>
      <x:c r="E44" s="154" t="str"/>
      <x:c r="F44" s="154" t="str">
        <x:v>Visible publicly</x:v>
      </x:c>
      <x:c r="G44" s="154" t="str">
        <x:v>Not assessed</x:v>
      </x:c>
      <x:c r="H44" s="154" t="str"/>
      <x:c r="I44" s="154" t="str"/>
      <x:c r="J44" s="154" t="str"/>
      <x:c r="K44" s="154" t="str">
        <x:v>Not set</x:v>
      </x:c>
      <x:c r="L44" s="154" t="str"/>
      <x:c r="M44" s="158" t="str"/>
      <x:c r="N44" s="156" t="str">
        <x:f>IF(G44="Not assessed","Assess",IF(G44="Complete and easy to find","Ready",IF(G44="Not applicable","Not applicable",IF(AND(M44&lt;&gt;"",M44&lt;TODAY()),"Review overdue",IF(AND(OR(K44="Critical",K44="High"),OR(G44="Not available",G44="Exists but difficult to find")),"Priority action",IF(G44="Exists only in controlled materials","Controlled route",IF(G44="Requires buyer-specific validation","Buyer-specific work","Improve route")))))))</x:f>
        <x:v>Assess</x:v>
      </x:c>
      <x:c r="O44" s="156" t="str">
        <x:f>IF(G44="Complete and easy to find","Publicly usable",IF(G44="Exists but difficult to find","Public but difficult to use",IF(G44="Exists only in controlled materials","Controlled evidence",IF(G44="Requires buyer-specific validation","Use-case specific",IF(G44="Not available","Not usable",IF(G44="Not applicable","Not applicable","Not assessed"))))))</x:f>
        <x:v>Not assessed</x:v>
      </x:c>
      <x:c r="P44" s="152" t="str">
        <x:v>https://www.nature.com/articles/s41746-025-01767-z</x:v>
      </x:c>
    </x:row>
    <x:row r="45" ht="62" customHeight="1">
      <x:c r="A45" s="152" t="str">
        <x:v>R-41</x:v>
      </x:c>
      <x:c r="B45" s="152" t="str">
        <x:v>Commercial and procurement</x:v>
      </x:c>
      <x:c r="C45" s="152" t="str">
        <x:v>Service scope, support, service levels and dependencies are understandable.</x:v>
      </x:c>
      <x:c r="D45" s="152" t="str">
        <x:v>Terms, support and exit conditions affect total risk.</x:v>
      </x:c>
      <x:c r="E45" s="154" t="str"/>
      <x:c r="F45" s="154" t="str">
        <x:v>Visible publicly</x:v>
      </x:c>
      <x:c r="G45" s="154" t="str">
        <x:v>Not assessed</x:v>
      </x:c>
      <x:c r="H45" s="154" t="str"/>
      <x:c r="I45" s="154" t="str"/>
      <x:c r="J45" s="154" t="str"/>
      <x:c r="K45" s="154" t="str">
        <x:v>Not set</x:v>
      </x:c>
      <x:c r="L45" s="154" t="str"/>
      <x:c r="M45" s="158" t="str"/>
      <x:c r="N45" s="156" t="str">
        <x:f>IF(G45="Not assessed","Assess",IF(G45="Complete and easy to find","Ready",IF(G45="Not applicable","Not applicable",IF(AND(M45&lt;&gt;"",M45&lt;TODAY()),"Review overdue",IF(AND(OR(K45="Critical",K45="High"),OR(G45="Not available",G45="Exists but difficult to find")),"Priority action",IF(G45="Exists only in controlled materials","Controlled route",IF(G45="Requires buyer-specific validation","Buyer-specific work","Improve route")))))))</x:f>
        <x:v>Assess</x:v>
      </x:c>
      <x:c r="O45" s="156" t="str">
        <x:f>IF(G45="Complete and easy to find","Publicly usable",IF(G45="Exists but difficult to find","Public but difficult to use",IF(G45="Exists only in controlled materials","Controlled evidence",IF(G45="Requires buyer-specific validation","Use-case specific",IF(G45="Not available","Not usable",IF(G45="Not applicable","Not applicable","Not assessed"))))))</x:f>
        <x:v>Not assessed</x:v>
      </x:c>
      <x:c r="P45" s="152" t="str">
        <x:v>https://www.nature.com/articles/s41746-025-01767-z</x:v>
      </x:c>
    </x:row>
    <x:row r="46" ht="62" customHeight="1">
      <x:c r="A46" s="152" t="str">
        <x:v>R-42</x:v>
      </x:c>
      <x:c r="B46" s="152" t="str">
        <x:v>Commercial and procurement</x:v>
      </x:c>
      <x:c r="C46" s="152" t="str">
        <x:v>Contract, liability, data return, termination and transition questions have a route.</x:v>
      </x:c>
      <x:c r="D46" s="152" t="str">
        <x:v>Terms, support and exit conditions affect total risk.</x:v>
      </x:c>
      <x:c r="E46" s="154" t="str"/>
      <x:c r="F46" s="154" t="str">
        <x:v>Visible publicly</x:v>
      </x:c>
      <x:c r="G46" s="154" t="str">
        <x:v>Not assessed</x:v>
      </x:c>
      <x:c r="H46" s="154" t="str"/>
      <x:c r="I46" s="154" t="str"/>
      <x:c r="J46" s="154" t="str"/>
      <x:c r="K46" s="154" t="str">
        <x:v>Not set</x:v>
      </x:c>
      <x:c r="L46" s="154" t="str"/>
      <x:c r="M46" s="158" t="str"/>
      <x:c r="N46" s="156" t="str">
        <x:f>IF(G46="Not assessed","Assess",IF(G46="Complete and easy to find","Ready",IF(G46="Not applicable","Not applicable",IF(AND(M46&lt;&gt;"",M46&lt;TODAY()),"Review overdue",IF(AND(OR(K46="Critical",K46="High"),OR(G46="Not available",G46="Exists but difficult to find")),"Priority action",IF(G46="Exists only in controlled materials","Controlled route",IF(G46="Requires buyer-specific validation","Buyer-specific work","Improve route")))))))</x:f>
        <x:v>Assess</x:v>
      </x:c>
      <x:c r="O46" s="156" t="str">
        <x:f>IF(G46="Complete and easy to find","Publicly usable",IF(G46="Exists but difficult to find","Public but difficult to use",IF(G46="Exists only in controlled materials","Controlled evidence",IF(G46="Requires buyer-specific validation","Use-case specific",IF(G46="Not available","Not usable",IF(G46="Not applicable","Not applicable","Not assessed"))))))</x:f>
        <x:v>Not assessed</x:v>
      </x:c>
      <x:c r="P46" s="152" t="str">
        <x:v>https://www.nist.gov/itl/ai-risk-management-framework</x:v>
      </x:c>
    </x:row>
    <x:row r="47" ht="62" customHeight="1">
      <x:c r="A47" s="152" t="str">
        <x:v>R-43</x:v>
      </x:c>
      <x:c r="B47" s="152" t="str">
        <x:v>Commercial and procurement</x:v>
      </x:c>
      <x:c r="C47" s="152" t="str">
        <x:v>Licensing or IP claims are bounded and link to approved information.</x:v>
      </x:c>
      <x:c r="D47" s="152" t="str">
        <x:v>Terms, support and exit conditions affect total risk.</x:v>
      </x:c>
      <x:c r="E47" s="154" t="str"/>
      <x:c r="F47" s="154" t="str">
        <x:v>Visible publicly</x:v>
      </x:c>
      <x:c r="G47" s="154" t="str">
        <x:v>Not assessed</x:v>
      </x:c>
      <x:c r="H47" s="154" t="str"/>
      <x:c r="I47" s="154" t="str"/>
      <x:c r="J47" s="154" t="str"/>
      <x:c r="K47" s="154" t="str">
        <x:v>Not set</x:v>
      </x:c>
      <x:c r="L47" s="154" t="str"/>
      <x:c r="M47" s="158" t="str"/>
      <x:c r="N47" s="156" t="str">
        <x:f>IF(G47="Not assessed","Assess",IF(G47="Complete and easy to find","Ready",IF(G47="Not applicable","Not applicable",IF(AND(M47&lt;&gt;"",M47&lt;TODAY()),"Review overdue",IF(AND(OR(K47="Critical",K47="High"),OR(G47="Not available",G47="Exists but difficult to find")),"Priority action",IF(G47="Exists only in controlled materials","Controlled route",IF(G47="Requires buyer-specific validation","Buyer-specific work","Improve route")))))))</x:f>
        <x:v>Assess</x:v>
      </x:c>
      <x:c r="O47" s="156" t="str">
        <x:f>IF(G47="Complete and easy to find","Publicly usable",IF(G47="Exists but difficult to find","Public but difficult to use",IF(G47="Exists only in controlled materials","Controlled evidence",IF(G47="Requires buyer-specific validation","Use-case specific",IF(G47="Not available","Not usable",IF(G47="Not applicable","Not applicable","Not assessed"))))))</x:f>
        <x:v>Not assessed</x:v>
      </x:c>
      <x:c r="P47" s="152" t="str">
        <x:v>https://www.fda.gov/medical-devices/software-medical-device-samd/transparency-machine-learning-enabled-medical-devices-guiding-principles</x:v>
      </x:c>
    </x:row>
    <x:row r="48" ht="62" customHeight="1">
      <x:c r="A48" s="152" t="str">
        <x:v>R-44</x:v>
      </x:c>
      <x:c r="B48" s="152" t="str">
        <x:v>Commercial and procurement</x:v>
      </x:c>
      <x:c r="C48" s="152" t="str">
        <x:v>Procurement can identify which evidence is public, controlled or confidential.</x:v>
      </x:c>
      <x:c r="D48" s="152" t="str">
        <x:v>Terms, support and exit conditions affect total risk.</x:v>
      </x:c>
      <x:c r="E48" s="154" t="str"/>
      <x:c r="F48" s="154" t="str">
        <x:v>Visible publicly</x:v>
      </x:c>
      <x:c r="G48" s="154" t="str">
        <x:v>Not assessed</x:v>
      </x:c>
      <x:c r="H48" s="154" t="str"/>
      <x:c r="I48" s="154" t="str"/>
      <x:c r="J48" s="154" t="str"/>
      <x:c r="K48" s="154" t="str">
        <x:v>Not set</x:v>
      </x:c>
      <x:c r="L48" s="154" t="str"/>
      <x:c r="M48" s="158" t="str"/>
      <x:c r="N48" s="156" t="str">
        <x:f>IF(G48="Not assessed","Assess",IF(G48="Complete and easy to find","Ready",IF(G48="Not applicable","Not applicable",IF(AND(M48&lt;&gt;"",M48&lt;TODAY()),"Review overdue",IF(AND(OR(K48="Critical",K48="High"),OR(G48="Not available",G48="Exists but difficult to find")),"Priority action",IF(G48="Exists only in controlled materials","Controlled route",IF(G48="Requires buyer-specific validation","Buyer-specific work","Improve route")))))))</x:f>
        <x:v>Assess</x:v>
      </x:c>
      <x:c r="O48" s="156" t="str">
        <x:f>IF(G48="Complete and easy to find","Publicly usable",IF(G48="Exists but difficult to find","Public but difficult to use",IF(G48="Exists only in controlled materials","Controlled evidence",IF(G48="Requires buyer-specific validation","Use-case specific",IF(G48="Not available","Not usable",IF(G48="Not applicable","Not applicable","Not assessed"))))))</x:f>
        <x:v>Not assessed</x:v>
      </x:c>
      <x:c r="P48" s="152" t="str">
        <x:v>https://www.fda.gov/medical-devices/software-medical-device-samd/transparency-machine-learning-enabled-medical-devices-guiding-principles</x:v>
      </x:c>
    </x:row>
    <x:row r="49" ht="62" customHeight="1">
      <x:c r="A49" s="152" t="str">
        <x:v>R-45</x:v>
      </x:c>
      <x:c r="B49" s="152" t="str">
        <x:v>Commercial and procurement</x:v>
      </x:c>
      <x:c r="C49" s="152" t="str">
        <x:v>The company avoids implying buyer approval from general credibility signals.</x:v>
      </x:c>
      <x:c r="D49" s="152" t="str">
        <x:v>Terms, support and exit conditions affect total risk.</x:v>
      </x:c>
      <x:c r="E49" s="154" t="str"/>
      <x:c r="F49" s="154" t="str">
        <x:v>Visible publicly</x:v>
      </x:c>
      <x:c r="G49" s="154" t="str">
        <x:v>Not assessed</x:v>
      </x:c>
      <x:c r="H49" s="154" t="str"/>
      <x:c r="I49" s="154" t="str"/>
      <x:c r="J49" s="154" t="str"/>
      <x:c r="K49" s="154" t="str">
        <x:v>Not set</x:v>
      </x:c>
      <x:c r="L49" s="154" t="str"/>
      <x:c r="M49" s="158" t="str"/>
      <x:c r="N49" s="156" t="str">
        <x:f>IF(G49="Not assessed","Assess",IF(G49="Complete and easy to find","Ready",IF(G49="Not applicable","Not applicable",IF(AND(M49&lt;&gt;"",M49&lt;TODAY()),"Review overdue",IF(AND(OR(K49="Critical",K49="High"),OR(G49="Not available",G49="Exists but difficult to find")),"Priority action",IF(G49="Exists only in controlled materials","Controlled route",IF(G49="Requires buyer-specific validation","Buyer-specific work","Improve route")))))))</x:f>
        <x:v>Assess</x:v>
      </x:c>
      <x:c r="O49" s="156" t="str">
        <x:f>IF(G49="Complete and easy to find","Publicly usable",IF(G49="Exists but difficult to find","Public but difficult to use",IF(G49="Exists only in controlled materials","Controlled evidence",IF(G49="Requires buyer-specific validation","Use-case specific",IF(G49="Not available","Not usable",IF(G49="Not applicable","Not applicable","Not assessed"))))))</x:f>
        <x:v>Not assessed</x:v>
      </x:c>
      <x:c r="P49" s="152" t="str">
        <x:v>https://www.fda.gov/medical-devices/software-medical-device-samd/transparency-machine-learning-enabled-medical-devices-guiding-principles</x:v>
      </x:c>
    </x:row>
    <x:row r="50" ht="62" customHeight="1">
      <x:c r="A50" s="152" t="str">
        <x:v>R-46</x:v>
      </x:c>
      <x:c r="B50" s="152" t="str">
        <x:v>Evidence access and maintenance</x:v>
      </x:c>
      <x:c r="C50" s="152" t="str">
        <x:v>Each important stakeholder question has an identifiable evidence route.</x:v>
      </x:c>
      <x:c r="D50" s="152" t="str">
        <x:v>Evidence must have a route, owner and update process.</x:v>
      </x:c>
      <x:c r="E50" s="154" t="str"/>
      <x:c r="F50" s="154" t="str">
        <x:v>Visible publicly</x:v>
      </x:c>
      <x:c r="G50" s="154" t="str">
        <x:v>Not assessed</x:v>
      </x:c>
      <x:c r="H50" s="154" t="str"/>
      <x:c r="I50" s="154" t="str"/>
      <x:c r="J50" s="154" t="str"/>
      <x:c r="K50" s="154" t="str">
        <x:v>Not set</x:v>
      </x:c>
      <x:c r="L50" s="154" t="str"/>
      <x:c r="M50" s="158" t="str"/>
      <x:c r="N50" s="156" t="str">
        <x:f>IF(G50="Not assessed","Assess",IF(G50="Complete and easy to find","Ready",IF(G50="Not applicable","Not applicable",IF(AND(M50&lt;&gt;"",M50&lt;TODAY()),"Review overdue",IF(AND(OR(K50="Critical",K50="High"),OR(G50="Not available",G50="Exists but difficult to find")),"Priority action",IF(G50="Exists only in controlled materials","Controlled route",IF(G50="Requires buyer-specific validation","Buyer-specific work","Improve route")))))))</x:f>
        <x:v>Assess</x:v>
      </x:c>
      <x:c r="O50" s="156" t="str">
        <x:f>IF(G50="Complete and easy to find","Publicly usable",IF(G50="Exists but difficult to find","Public but difficult to use",IF(G50="Exists only in controlled materials","Controlled evidence",IF(G50="Requires buyer-specific validation","Use-case specific",IF(G50="Not available","Not usable",IF(G50="Not applicable","Not applicable","Not assessed"))))))</x:f>
        <x:v>Not assessed</x:v>
      </x:c>
      <x:c r="P50" s="152" t="str">
        <x:v>https://www.gov.uk/data-ethics-guidance/a-buyers-guide-to-ai-in-health-and-care</x:v>
      </x:c>
    </x:row>
    <x:row r="51" ht="62" customHeight="1">
      <x:c r="A51" s="152" t="str">
        <x:v>R-47</x:v>
      </x:c>
      <x:c r="B51" s="152" t="str">
        <x:v>Evidence access and maintenance</x:v>
      </x:c>
      <x:c r="C51" s="152" t="str">
        <x:v>Public, qualified, confidential and use-case-specific information are separated.</x:v>
      </x:c>
      <x:c r="D51" s="152" t="str">
        <x:v>Evidence must have a route, owner and update process.</x:v>
      </x:c>
      <x:c r="E51" s="154" t="str"/>
      <x:c r="F51" s="154" t="str">
        <x:v>Visible publicly</x:v>
      </x:c>
      <x:c r="G51" s="154" t="str">
        <x:v>Not assessed</x:v>
      </x:c>
      <x:c r="H51" s="154" t="str"/>
      <x:c r="I51" s="154" t="str"/>
      <x:c r="J51" s="154" t="str"/>
      <x:c r="K51" s="154" t="str">
        <x:v>Not set</x:v>
      </x:c>
      <x:c r="L51" s="154" t="str"/>
      <x:c r="M51" s="158" t="str"/>
      <x:c r="N51" s="156" t="str">
        <x:f>IF(G51="Not assessed","Assess",IF(G51="Complete and easy to find","Ready",IF(G51="Not applicable","Not applicable",IF(AND(M51&lt;&gt;"",M51&lt;TODAY()),"Review overdue",IF(AND(OR(K51="Critical",K51="High"),OR(G51="Not available",G51="Exists but difficult to find")),"Priority action",IF(G51="Exists only in controlled materials","Controlled route",IF(G51="Requires buyer-specific validation","Buyer-specific work","Improve route")))))))</x:f>
        <x:v>Assess</x:v>
      </x:c>
      <x:c r="O51" s="156" t="str">
        <x:f>IF(G51="Complete and easy to find","Publicly usable",IF(G51="Exists but difficult to find","Public but difficult to use",IF(G51="Exists only in controlled materials","Controlled evidence",IF(G51="Requires buyer-specific validation","Use-case specific",IF(G51="Not available","Not usable",IF(G51="Not applicable","Not applicable","Not assessed"))))))</x:f>
        <x:v>Not assessed</x:v>
      </x:c>
      <x:c r="P51" s="152" t="str">
        <x:v>https://www.nature.com/articles/s41746-025-01900-y</x:v>
      </x:c>
    </x:row>
    <x:row r="52" ht="62" customHeight="1">
      <x:c r="A52" s="152" t="str">
        <x:v>R-48</x:v>
      </x:c>
      <x:c r="B52" s="152" t="str">
        <x:v>Evidence access and maintenance</x:v>
      </x:c>
      <x:c r="C52" s="152" t="str">
        <x:v>Evidence has an owner, review date and change process.</x:v>
      </x:c>
      <x:c r="D52" s="152" t="str">
        <x:v>Evidence must have a route, owner and update process.</x:v>
      </x:c>
      <x:c r="E52" s="154" t="str"/>
      <x:c r="F52" s="154" t="str">
        <x:v>Visible publicly</x:v>
      </x:c>
      <x:c r="G52" s="154" t="str">
        <x:v>Not assessed</x:v>
      </x:c>
      <x:c r="H52" s="154" t="str"/>
      <x:c r="I52" s="154" t="str"/>
      <x:c r="J52" s="154" t="str"/>
      <x:c r="K52" s="154" t="str">
        <x:v>Not set</x:v>
      </x:c>
      <x:c r="L52" s="154" t="str"/>
      <x:c r="M52" s="158" t="str"/>
      <x:c r="N52" s="156" t="str">
        <x:f>IF(G52="Not assessed","Assess",IF(G52="Complete and easy to find","Ready",IF(G52="Not applicable","Not applicable",IF(AND(M52&lt;&gt;"",M52&lt;TODAY()),"Review overdue",IF(AND(OR(K52="Critical",K52="High"),OR(G52="Not available",G52="Exists but difficult to find")),"Priority action",IF(G52="Exists only in controlled materials","Controlled route",IF(G52="Requires buyer-specific validation","Buyer-specific work","Improve route")))))))</x:f>
        <x:v>Assess</x:v>
      </x:c>
      <x:c r="O52" s="156" t="str">
        <x:f>IF(G52="Complete and easy to find","Publicly usable",IF(G52="Exists but difficult to find","Public but difficult to use",IF(G52="Exists only in controlled materials","Controlled evidence",IF(G52="Requires buyer-specific validation","Use-case specific",IF(G52="Not available","Not usable",IF(G52="Not applicable","Not applicable","Not assessed"))))))</x:f>
        <x:v>Not assessed</x:v>
      </x:c>
      <x:c r="P52" s="152" t="str">
        <x:v>https://www.gov.uk/data-ethics-guidance/a-buyers-guide-to-ai-in-health-and-care</x:v>
      </x:c>
    </x:row>
    <x:row r="53" ht="62" customHeight="1">
      <x:c r="A53" s="152" t="str">
        <x:v>R-49</x:v>
      </x:c>
      <x:c r="B53" s="152" t="str">
        <x:v>Evidence access and maintenance</x:v>
      </x:c>
      <x:c r="C53" s="152" t="str">
        <x:v>Broken links, dead ends and generic contact routes are monitored.</x:v>
      </x:c>
      <x:c r="D53" s="152" t="str">
        <x:v>Evidence must have a route, owner and update process.</x:v>
      </x:c>
      <x:c r="E53" s="154" t="str"/>
      <x:c r="F53" s="154" t="str">
        <x:v>Visible publicly</x:v>
      </x:c>
      <x:c r="G53" s="154" t="str">
        <x:v>Not assessed</x:v>
      </x:c>
      <x:c r="H53" s="154" t="str"/>
      <x:c r="I53" s="154" t="str"/>
      <x:c r="J53" s="154" t="str"/>
      <x:c r="K53" s="154" t="str">
        <x:v>Not set</x:v>
      </x:c>
      <x:c r="L53" s="154" t="str"/>
      <x:c r="M53" s="158" t="str"/>
      <x:c r="N53" s="156" t="str">
        <x:f>IF(G53="Not assessed","Assess",IF(G53="Complete and easy to find","Ready",IF(G53="Not applicable","Not applicable",IF(AND(M53&lt;&gt;"",M53&lt;TODAY()),"Review overdue",IF(AND(OR(K53="Critical",K53="High"),OR(G53="Not available",G53="Exists but difficult to find")),"Priority action",IF(G53="Exists only in controlled materials","Controlled route",IF(G53="Requires buyer-specific validation","Buyer-specific work","Improve route")))))))</x:f>
        <x:v>Assess</x:v>
      </x:c>
      <x:c r="O53" s="156" t="str">
        <x:f>IF(G53="Complete and easy to find","Publicly usable",IF(G53="Exists but difficult to find","Public but difficult to use",IF(G53="Exists only in controlled materials","Controlled evidence",IF(G53="Requires buyer-specific validation","Use-case specific",IF(G53="Not available","Not usable",IF(G53="Not applicable","Not applicable","Not assessed"))))))</x:f>
        <x:v>Not assessed</x:v>
      </x:c>
      <x:c r="P53" s="152" t="str">
        <x:v>https://www.fda.gov/medical-devices/software-medical-device-samd/transparency-machine-learning-enabled-medical-devices-guiding-principles</x:v>
      </x:c>
    </x:row>
    <x:row r="54" ht="62" customHeight="1">
      <x:c r="A54" s="152" t="str">
        <x:v>R-50</x:v>
      </x:c>
      <x:c r="B54" s="152" t="str">
        <x:v>Evidence access and maintenance</x:v>
      </x:c>
      <x:c r="C54" s="152" t="str">
        <x:v>The internal champion can circulate a coherent decision pack without rebuilding the case.</x:v>
      </x:c>
      <x:c r="D54" s="152" t="str">
        <x:v>Evidence must have a route, owner and update process.</x:v>
      </x:c>
      <x:c r="E54" s="154" t="str"/>
      <x:c r="F54" s="154" t="str">
        <x:v>Visible publicly</x:v>
      </x:c>
      <x:c r="G54" s="154" t="str">
        <x:v>Not assessed</x:v>
      </x:c>
      <x:c r="H54" s="154" t="str"/>
      <x:c r="I54" s="154" t="str"/>
      <x:c r="J54" s="154" t="str"/>
      <x:c r="K54" s="154" t="str">
        <x:v>Not set</x:v>
      </x:c>
      <x:c r="L54" s="154" t="str"/>
      <x:c r="M54" s="158" t="str"/>
      <x:c r="N54" s="156" t="str">
        <x:f>IF(G54="Not assessed","Assess",IF(G54="Complete and easy to find","Ready",IF(G54="Not applicable","Not applicable",IF(AND(M54&lt;&gt;"",M54&lt;TODAY()),"Review overdue",IF(AND(OR(K54="Critical",K54="High"),OR(G54="Not available",G54="Exists but difficult to find")),"Priority action",IF(G54="Exists only in controlled materials","Controlled route",IF(G54="Requires buyer-specific validation","Buyer-specific work","Improve route")))))))</x:f>
        <x:v>Assess</x:v>
      </x:c>
      <x:c r="O54" s="156" t="str">
        <x:f>IF(G54="Complete and easy to find","Publicly usable",IF(G54="Exists but difficult to find","Public but difficult to use",IF(G54="Exists only in controlled materials","Controlled evidence",IF(G54="Requires buyer-specific validation","Use-case specific",IF(G54="Not available","Not usable",IF(G54="Not applicable","Not applicable","Not assessed"))))))</x:f>
        <x:v>Not assessed</x:v>
      </x:c>
      <x:c r="P54" s="152" t="str">
        <x:v>https://www.fda.gov/medical-devices/software-medical-device-samd/transparency-machine-learning-enabled-medical-devices-guiding-principles</x:v>
      </x:c>
    </x:row>
  </x:sheetData>
  <x:mergeCells>
    <x:mergeCell ref="A1:P2"/>
    <x:mergeCell ref="A3:P3"/>
  </x:mergeCells>
  <x:conditionalFormatting sqref="G5:G54">
    <x:cfRule type="expression" dxfId="0" priority="1">
      <x:formula>G5="Complete and easy to find"</x:formula>
    </x:cfRule>
    <x:cfRule type="expression" dxfId="1" priority="2">
      <x:formula>G5="Exists but difficult to find"</x:formula>
    </x:cfRule>
    <x:cfRule type="expression" dxfId="2" priority="3">
      <x:formula>G5="Exists only in controlled materials"</x:formula>
    </x:cfRule>
    <x:cfRule type="expression" dxfId="3" priority="4">
      <x:formula>G5="Requires buyer-specific validation"</x:formula>
    </x:cfRule>
    <x:cfRule type="expression" dxfId="4" priority="5">
      <x:formula>G5="Not available"</x:formula>
    </x:cfRule>
    <x:cfRule type="expression" dxfId="5" priority="6">
      <x:formula>G5="Not assessed"</x:formula>
    </x:cfRule>
  </x:conditionalFormatting>
  <x:conditionalFormatting sqref="K5:K54">
    <x:cfRule type="expression" dxfId="6" priority="7">
      <x:formula>K5="Critical"</x:formula>
    </x:cfRule>
    <x:cfRule type="expression" dxfId="7" priority="8">
      <x:formula>K5="High"</x:formula>
    </x:cfRule>
  </x:conditionalFormatting>
  <x:conditionalFormatting sqref="N5:N54">
    <x:cfRule type="expression" dxfId="8" priority="9">
      <x:formula>N5="Ready"</x:formula>
    </x:cfRule>
    <x:cfRule type="expression" dxfId="9" priority="10">
      <x:formula>N5="Review overdue"</x:formula>
    </x:cfRule>
    <x:cfRule type="expression" dxfId="10" priority="11">
      <x:formula>N5="Priority action"</x:formula>
    </x:cfRule>
    <x:cfRule type="expression" dxfId="11" priority="12">
      <x:formula>N5="Controlled route"</x:formula>
    </x:cfRule>
    <x:cfRule type="expression" dxfId="12" priority="13">
      <x:formula>N5="Buyer-specific work"</x:formula>
    </x:cfRule>
  </x:conditionalFormatting>
  <x:conditionalFormatting sqref="O5:O54">
    <x:cfRule type="expression" dxfId="13" priority="14">
      <x:formula>O5="Publicly usable"</x:formula>
    </x:cfRule>
    <x:cfRule type="expression" dxfId="14" priority="15">
      <x:formula>O5="Public but difficult to use"</x:formula>
    </x:cfRule>
    <x:cfRule type="expression" dxfId="15" priority="16">
      <x:formula>O5="Not usable"</x:formula>
    </x:cfRule>
  </x:conditionalFormatting>
  <x:dataValidations count="3">
    <x:dataValidation type="list" sqref="F5:F54">
      <x:formula1>"Visible publicly,Shared after a serious enquiry,Confidential under NDA,Testing for the proposed use case"</x:formula1>
    </x:dataValidation>
    <x:dataValidation type="list" sqref="G5:G54">
      <x:formula1>"Not assessed,Complete and easy to find,Exists but difficult to find,Exists only in controlled materials,Requires buyer-specific validation,Not available,Not applicable"</x:formula1>
    </x:dataValidation>
    <x:dataValidation type="list" sqref="K5:K54">
      <x:formula1>"Not set,Critical,High,Medium,Low"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d855478dad744d6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8" hidden="0" customWidth="1"/>
    <x:col min="3" max="3" width="44" hidden="0" customWidth="1"/>
    <x:col min="4" max="4" width="31" hidden="0" customWidth="1"/>
    <x:col min="5" max="5" width="14" hidden="0" customWidth="1"/>
    <x:col min="6" max="6" width="22" hidden="0" customWidth="1"/>
    <x:col min="7" max="7" width="32" hidden="0" customWidth="1"/>
    <x:col min="8" max="8" width="14" hidden="0" customWidth="1"/>
    <x:col min="9" max="9" width="20" hidden="0" customWidth="1"/>
  </x:cols>
  <x:sheetData>
    <x:row r="1">
      <x:c r="A1" s="130" t="str">
        <x:v>Public Evidence Review Queue</x:v>
      </x:c>
      <x:c r="B1" s="130"/>
      <x:c r="C1" s="130"/>
      <x:c r="D1" s="130"/>
      <x:c r="E1" s="130"/>
      <x:c r="F1" s="130"/>
      <x:c r="G1" s="130"/>
      <x:c r="H1" s="130"/>
      <x:c r="I1" s="130"/>
    </x:row>
    <x:row r="2">
      <x:c r="A2" s="130"/>
      <x:c r="B2" s="130"/>
      <x:c r="C2" s="130"/>
      <x:c r="D2" s="130"/>
      <x:c r="E2" s="130"/>
      <x:c r="F2" s="130"/>
      <x:c r="G2" s="130"/>
      <x:c r="H2" s="130"/>
      <x:c r="I2" s="130"/>
    </x:row>
    <x:row r="3">
      <x:c r="A3" s="134" t="str">
        <x:v>Filter by category, status, priority, review date or signal to organise the next public evidence actions.</x:v>
      </x:c>
      <x:c r="B3" s="134"/>
      <x:c r="C3" s="134"/>
      <x:c r="D3" s="134"/>
      <x:c r="E3" s="134"/>
      <x:c r="F3" s="134"/>
      <x:c r="G3" s="134"/>
      <x:c r="H3" s="134"/>
      <x:c r="I3" s="134"/>
    </x:row>
    <x:row r="4">
      <x:c r="A4" s="188" t="str">
        <x:v>ID</x:v>
      </x:c>
      <x:c r="B4" s="188" t="str">
        <x:v>Category</x:v>
      </x:c>
      <x:c r="C4" s="188" t="str">
        <x:v>Checkpoint</x:v>
      </x:c>
      <x:c r="D4" s="188" t="str">
        <x:v>Status</x:v>
      </x:c>
      <x:c r="E4" s="188" t="str">
        <x:v>Priority</x:v>
      </x:c>
      <x:c r="F4" s="188" t="str">
        <x:v>Owner</x:v>
      </x:c>
      <x:c r="G4" s="188" t="str">
        <x:v>Next action</x:v>
      </x:c>
      <x:c r="H4" s="188" t="str">
        <x:v>Review date</x:v>
      </x:c>
      <x:c r="I4" s="188" t="str">
        <x:v>Review signal</x:v>
      </x:c>
    </x:row>
    <x:row r="5" ht="48" customHeight="1">
      <x:c r="A5" s="195" t="str">
        <x:f>'Readiness Checklist'!A5</x:f>
        <x:v>R-01</x:v>
      </x:c>
      <x:c r="B5" s="195" t="str">
        <x:f>'Readiness Checklist'!B5</x:f>
        <x:v>Company and use case</x:v>
      </x:c>
      <x:c r="C5" s="195" t="str">
        <x:f>'Readiness Checklist'!C5</x:f>
        <x:v>The product and company are described in language appropriate to the buyer, not only to technical insiders.</x:v>
      </x:c>
      <x:c r="D5" s="195" t="str">
        <x:f>'Readiness Checklist'!G5</x:f>
        <x:v>Not assessed</x:v>
      </x:c>
      <x:c r="E5" s="195" t="str">
        <x:f>'Readiness Checklist'!K5</x:f>
        <x:v>Not set</x:v>
      </x:c>
      <x:c r="F5" s="195" t="n">
        <x:f>'Readiness Checklist'!H5</x:f>
        <x:v>0</x:v>
      </x:c>
      <x:c r="G5" s="195" t="n">
        <x:f>'Readiness Checklist'!L5</x:f>
        <x:v>0</x:v>
      </x:c>
      <x:c r="H5" s="197" t="str">
        <x:f>'Readiness Checklist'!M5</x:f>
      </x:c>
      <x:c r="I5" s="195" t="str">
        <x:f>'Readiness Checklist'!N5</x:f>
        <x:v>Assess</x:v>
      </x:c>
    </x:row>
    <x:row r="6" ht="48" customHeight="1">
      <x:c r="A6" s="195" t="str">
        <x:f>'Readiness Checklist'!A6</x:f>
        <x:v>R-02</x:v>
      </x:c>
      <x:c r="B6" s="195" t="str">
        <x:f>'Readiness Checklist'!B6</x:f>
        <x:v>Company and use case</x:v>
      </x:c>
      <x:c r="C6" s="195" t="str">
        <x:f>'Readiness Checklist'!C6</x:f>
        <x:v>The intended use, non-goals and current development or commercial stage are explicit.</x:v>
      </x:c>
      <x:c r="D6" s="195" t="str">
        <x:f>'Readiness Checklist'!G6</x:f>
        <x:v>Not assessed</x:v>
      </x:c>
      <x:c r="E6" s="195" t="str">
        <x:f>'Readiness Checklist'!K6</x:f>
        <x:v>Not set</x:v>
      </x:c>
      <x:c r="F6" s="195" t="n">
        <x:f>'Readiness Checklist'!H6</x:f>
        <x:v>0</x:v>
      </x:c>
      <x:c r="G6" s="195" t="n">
        <x:f>'Readiness Checklist'!L6</x:f>
        <x:v>0</x:v>
      </x:c>
      <x:c r="H6" s="197" t="str">
        <x:f>'Readiness Checklist'!M6</x:f>
      </x:c>
      <x:c r="I6" s="195" t="str">
        <x:f>'Readiness Checklist'!N6</x:f>
        <x:v>Assess</x:v>
      </x:c>
    </x:row>
    <x:row r="7" ht="48" customHeight="1">
      <x:c r="A7" s="195" t="str">
        <x:f>'Readiness Checklist'!A7</x:f>
        <x:v>R-03</x:v>
      </x:c>
      <x:c r="B7" s="195" t="str">
        <x:f>'Readiness Checklist'!B7</x:f>
        <x:v>Company and use case</x:v>
      </x:c>
      <x:c r="C7" s="195" t="str">
        <x:f>'Readiness Checklist'!C7</x:f>
        <x:v>The intended users, population, setting and decision context are named.</x:v>
      </x:c>
      <x:c r="D7" s="195" t="str">
        <x:f>'Readiness Checklist'!G7</x:f>
        <x:v>Not assessed</x:v>
      </x:c>
      <x:c r="E7" s="195" t="str">
        <x:f>'Readiness Checklist'!K7</x:f>
        <x:v>Not set</x:v>
      </x:c>
      <x:c r="F7" s="195" t="n">
        <x:f>'Readiness Checklist'!H7</x:f>
        <x:v>0</x:v>
      </x:c>
      <x:c r="G7" s="195" t="n">
        <x:f>'Readiness Checklist'!L7</x:f>
        <x:v>0</x:v>
      </x:c>
      <x:c r="H7" s="197" t="str">
        <x:f>'Readiness Checklist'!M7</x:f>
      </x:c>
      <x:c r="I7" s="195" t="str">
        <x:f>'Readiness Checklist'!N7</x:f>
        <x:v>Assess</x:v>
      </x:c>
    </x:row>
    <x:row r="8" ht="48" customHeight="1">
      <x:c r="A8" s="195" t="str">
        <x:f>'Readiness Checklist'!A8</x:f>
        <x:v>R-04</x:v>
      </x:c>
      <x:c r="B8" s="195" t="str">
        <x:f>'Readiness Checklist'!B8</x:f>
        <x:v>Company and use case</x:v>
      </x:c>
      <x:c r="C8" s="195" t="str">
        <x:f>'Readiness Checklist'!C8</x:f>
        <x:v>The public journey distinguishes product interest from organisation-specific suitability.</x:v>
      </x:c>
      <x:c r="D8" s="195" t="str">
        <x:f>'Readiness Checklist'!G8</x:f>
        <x:v>Not assessed</x:v>
      </x:c>
      <x:c r="E8" s="195" t="str">
        <x:f>'Readiness Checklist'!K8</x:f>
        <x:v>Not set</x:v>
      </x:c>
      <x:c r="F8" s="195" t="n">
        <x:f>'Readiness Checklist'!H8</x:f>
        <x:v>0</x:v>
      </x:c>
      <x:c r="G8" s="195" t="n">
        <x:f>'Readiness Checklist'!L8</x:f>
        <x:v>0</x:v>
      </x:c>
      <x:c r="H8" s="197" t="str">
        <x:f>'Readiness Checklist'!M8</x:f>
      </x:c>
      <x:c r="I8" s="195" t="str">
        <x:f>'Readiness Checklist'!N8</x:f>
        <x:v>Assess</x:v>
      </x:c>
    </x:row>
    <x:row r="9" ht="48" customHeight="1">
      <x:c r="A9" s="195" t="str">
        <x:f>'Readiness Checklist'!A9</x:f>
        <x:v>R-05</x:v>
      </x:c>
      <x:c r="B9" s="195" t="str">
        <x:f>'Readiness Checklist'!B9</x:f>
        <x:v>Company and use case</x:v>
      </x:c>
      <x:c r="C9" s="195" t="str">
        <x:f>'Readiness Checklist'!C9</x:f>
        <x:v>The next step is clear for different enquiry purposes.</x:v>
      </x:c>
      <x:c r="D9" s="195" t="str">
        <x:f>'Readiness Checklist'!G9</x:f>
        <x:v>Not assessed</x:v>
      </x:c>
      <x:c r="E9" s="195" t="str">
        <x:f>'Readiness Checklist'!K9</x:f>
        <x:v>Not set</x:v>
      </x:c>
      <x:c r="F9" s="195" t="n">
        <x:f>'Readiness Checklist'!H9</x:f>
        <x:v>0</x:v>
      </x:c>
      <x:c r="G9" s="195" t="n">
        <x:f>'Readiness Checklist'!L9</x:f>
        <x:v>0</x:v>
      </x:c>
      <x:c r="H9" s="197" t="str">
        <x:f>'Readiness Checklist'!M9</x:f>
      </x:c>
      <x:c r="I9" s="195" t="str">
        <x:f>'Readiness Checklist'!N9</x:f>
        <x:v>Assess</x:v>
      </x:c>
    </x:row>
    <x:row r="10" ht="48" customHeight="1">
      <x:c r="A10" s="195" t="str">
        <x:f>'Readiness Checklist'!A10</x:f>
        <x:v>R-06</x:v>
      </x:c>
      <x:c r="B10" s="195" t="str">
        <x:f>'Readiness Checklist'!B10</x:f>
        <x:v>Clinical evidence</x:v>
      </x:c>
      <x:c r="C10" s="195" t="str">
        <x:f>'Readiness Checklist'!C10</x:f>
        <x:v>Performance claims link to a source, setting, population and relevant endpoint.</x:v>
      </x:c>
      <x:c r="D10" s="195" t="str">
        <x:f>'Readiness Checklist'!G10</x:f>
        <x:v>Not assessed</x:v>
      </x:c>
      <x:c r="E10" s="195" t="str">
        <x:f>'Readiness Checklist'!K10</x:f>
        <x:v>Not set</x:v>
      </x:c>
      <x:c r="F10" s="195" t="n">
        <x:f>'Readiness Checklist'!H10</x:f>
        <x:v>0</x:v>
      </x:c>
      <x:c r="G10" s="195" t="n">
        <x:f>'Readiness Checklist'!L10</x:f>
        <x:v>0</x:v>
      </x:c>
      <x:c r="H10" s="197" t="str">
        <x:f>'Readiness Checklist'!M10</x:f>
      </x:c>
      <x:c r="I10" s="195" t="str">
        <x:f>'Readiness Checklist'!N10</x:f>
        <x:v>Assess</x:v>
      </x:c>
    </x:row>
    <x:row r="11" ht="48" customHeight="1">
      <x:c r="A11" s="195" t="str">
        <x:f>'Readiness Checklist'!A11</x:f>
        <x:v>R-07</x:v>
      </x:c>
      <x:c r="B11" s="195" t="str">
        <x:f>'Readiness Checklist'!B11</x:f>
        <x:v>Clinical evidence</x:v>
      </x:c>
      <x:c r="C11" s="195" t="str">
        <x:f>'Readiness Checklist'!C11</x:f>
        <x:v>Clinical utility and workflow value are distinguished from model performance.</x:v>
      </x:c>
      <x:c r="D11" s="195" t="str">
        <x:f>'Readiness Checklist'!G11</x:f>
        <x:v>Not assessed</x:v>
      </x:c>
      <x:c r="E11" s="195" t="str">
        <x:f>'Readiness Checklist'!K11</x:f>
        <x:v>Not set</x:v>
      </x:c>
      <x:c r="F11" s="195" t="n">
        <x:f>'Readiness Checklist'!H11</x:f>
        <x:v>0</x:v>
      </x:c>
      <x:c r="G11" s="195" t="n">
        <x:f>'Readiness Checklist'!L11</x:f>
        <x:v>0</x:v>
      </x:c>
      <x:c r="H11" s="197" t="str">
        <x:f>'Readiness Checklist'!M11</x:f>
      </x:c>
      <x:c r="I11" s="195" t="str">
        <x:f>'Readiness Checklist'!N11</x:f>
        <x:v>Assess</x:v>
      </x:c>
    </x:row>
    <x:row r="12" ht="48" customHeight="1">
      <x:c r="A12" s="195" t="str">
        <x:f>'Readiness Checklist'!A12</x:f>
        <x:v>R-08</x:v>
      </x:c>
      <x:c r="B12" s="195" t="str">
        <x:f>'Readiness Checklist'!B12</x:f>
        <x:v>Clinical evidence</x:v>
      </x:c>
      <x:c r="C12" s="195" t="str">
        <x:f>'Readiness Checklist'!C12</x:f>
        <x:v>Known limitations, failure modes, excluded populations and evidence gaps are visible.</x:v>
      </x:c>
      <x:c r="D12" s="195" t="str">
        <x:f>'Readiness Checklist'!G12</x:f>
        <x:v>Not assessed</x:v>
      </x:c>
      <x:c r="E12" s="195" t="str">
        <x:f>'Readiness Checklist'!K12</x:f>
        <x:v>Not set</x:v>
      </x:c>
      <x:c r="F12" s="195" t="n">
        <x:f>'Readiness Checklist'!H12</x:f>
        <x:v>0</x:v>
      </x:c>
      <x:c r="G12" s="195" t="n">
        <x:f>'Readiness Checklist'!L12</x:f>
        <x:v>0</x:v>
      </x:c>
      <x:c r="H12" s="197" t="str">
        <x:f>'Readiness Checklist'!M12</x:f>
      </x:c>
      <x:c r="I12" s="195" t="str">
        <x:f>'Readiness Checklist'!N12</x:f>
        <x:v>Assess</x:v>
      </x:c>
    </x:row>
    <x:row r="13" ht="48" customHeight="1">
      <x:c r="A13" s="195" t="str">
        <x:f>'Readiness Checklist'!A13</x:f>
        <x:v>R-09</x:v>
      </x:c>
      <x:c r="B13" s="195" t="str">
        <x:f>'Readiness Checklist'!B13</x:f>
        <x:v>Clinical evidence</x:v>
      </x:c>
      <x:c r="C13" s="195" t="str">
        <x:f>'Readiness Checklist'!C13</x:f>
        <x:v>Study dates, versions and material changes are clear enough to judge freshness.</x:v>
      </x:c>
      <x:c r="D13" s="195" t="str">
        <x:f>'Readiness Checklist'!G13</x:f>
        <x:v>Not assessed</x:v>
      </x:c>
      <x:c r="E13" s="195" t="str">
        <x:f>'Readiness Checklist'!K13</x:f>
        <x:v>Not set</x:v>
      </x:c>
      <x:c r="F13" s="195" t="n">
        <x:f>'Readiness Checklist'!H13</x:f>
        <x:v>0</x:v>
      </x:c>
      <x:c r="G13" s="195" t="n">
        <x:f>'Readiness Checklist'!L13</x:f>
        <x:v>0</x:v>
      </x:c>
      <x:c r="H13" s="197" t="str">
        <x:f>'Readiness Checklist'!M13</x:f>
      </x:c>
      <x:c r="I13" s="195" t="str">
        <x:f>'Readiness Checklist'!N13</x:f>
        <x:v>Assess</x:v>
      </x:c>
    </x:row>
    <x:row r="14" ht="48" customHeight="1">
      <x:c r="A14" s="195" t="str">
        <x:f>'Readiness Checklist'!A14</x:f>
        <x:v>R-10</x:v>
      </x:c>
      <x:c r="B14" s="195" t="str">
        <x:f>'Readiness Checklist'!B14</x:f>
        <x:v>Clinical evidence</x:v>
      </x:c>
      <x:c r="C14" s="195" t="str">
        <x:f>'Readiness Checklist'!C14</x:f>
        <x:v>Public language does not imply application-specific validity without supporting evidence.</x:v>
      </x:c>
      <x:c r="D14" s="195" t="str">
        <x:f>'Readiness Checklist'!G14</x:f>
        <x:v>Not assessed</x:v>
      </x:c>
      <x:c r="E14" s="195" t="str">
        <x:f>'Readiness Checklist'!K14</x:f>
        <x:v>Not set</x:v>
      </x:c>
      <x:c r="F14" s="195" t="n">
        <x:f>'Readiness Checklist'!H14</x:f>
        <x:v>0</x:v>
      </x:c>
      <x:c r="G14" s="195" t="n">
        <x:f>'Readiness Checklist'!L14</x:f>
        <x:v>0</x:v>
      </x:c>
      <x:c r="H14" s="197" t="str">
        <x:f>'Readiness Checklist'!M14</x:f>
      </x:c>
      <x:c r="I14" s="195" t="str">
        <x:f>'Readiness Checklist'!N14</x:f>
        <x:v>Assess</x:v>
      </x:c>
    </x:row>
    <x:row r="15" ht="48" customHeight="1">
      <x:c r="A15" s="195" t="str">
        <x:f>'Readiness Checklist'!A15</x:f>
        <x:v>R-11</x:v>
      </x:c>
      <x:c r="B15" s="195" t="str">
        <x:f>'Readiness Checklist'!B15</x:f>
        <x:v>Intended users and workflow</x:v>
      </x:c>
      <x:c r="C15" s="195" t="str">
        <x:f>'Readiness Checklist'!C15</x:f>
        <x:v>The current workflow problem is described before the proposed solution.</x:v>
      </x:c>
      <x:c r="D15" s="195" t="str">
        <x:f>'Readiness Checklist'!G15</x:f>
        <x:v>Not assessed</x:v>
      </x:c>
      <x:c r="E15" s="195" t="str">
        <x:f>'Readiness Checklist'!K15</x:f>
        <x:v>Not set</x:v>
      </x:c>
      <x:c r="F15" s="195" t="n">
        <x:f>'Readiness Checklist'!H15</x:f>
        <x:v>0</x:v>
      </x:c>
      <x:c r="G15" s="195" t="n">
        <x:f>'Readiness Checklist'!L15</x:f>
        <x:v>0</x:v>
      </x:c>
      <x:c r="H15" s="197" t="str">
        <x:f>'Readiness Checklist'!M15</x:f>
      </x:c>
      <x:c r="I15" s="195" t="str">
        <x:f>'Readiness Checklist'!N15</x:f>
        <x:v>Assess</x:v>
      </x:c>
    </x:row>
    <x:row r="16" ht="48" customHeight="1">
      <x:c r="A16" s="195" t="str">
        <x:f>'Readiness Checklist'!A16</x:f>
        <x:v>R-12</x:v>
      </x:c>
      <x:c r="B16" s="195" t="str">
        <x:f>'Readiness Checklist'!B16</x:f>
        <x:v>Intended users and workflow</x:v>
      </x:c>
      <x:c r="C16" s="195" t="str">
        <x:f>'Readiness Checklist'!C16</x:f>
        <x:v>Inputs, outputs, human review and intended actions are explained.</x:v>
      </x:c>
      <x:c r="D16" s="195" t="str">
        <x:f>'Readiness Checklist'!G16</x:f>
        <x:v>Not assessed</x:v>
      </x:c>
      <x:c r="E16" s="195" t="str">
        <x:f>'Readiness Checklist'!K16</x:f>
        <x:v>Not set</x:v>
      </x:c>
      <x:c r="F16" s="195" t="n">
        <x:f>'Readiness Checklist'!H16</x:f>
        <x:v>0</x:v>
      </x:c>
      <x:c r="G16" s="195" t="n">
        <x:f>'Readiness Checklist'!L16</x:f>
        <x:v>0</x:v>
      </x:c>
      <x:c r="H16" s="197" t="str">
        <x:f>'Readiness Checklist'!M16</x:f>
      </x:c>
      <x:c r="I16" s="195" t="str">
        <x:f>'Readiness Checklist'!N16</x:f>
        <x:v>Assess</x:v>
      </x:c>
    </x:row>
    <x:row r="17" ht="48" customHeight="1">
      <x:c r="A17" s="195" t="str">
        <x:f>'Readiness Checklist'!A17</x:f>
        <x:v>R-13</x:v>
      </x:c>
      <x:c r="B17" s="195" t="str">
        <x:f>'Readiness Checklist'!B17</x:f>
        <x:v>Intended users and workflow</x:v>
      </x:c>
      <x:c r="C17" s="195" t="str">
        <x:f>'Readiness Checklist'!C17</x:f>
        <x:v>The product shows where it informs, prioritises, recommends or automates.</x:v>
      </x:c>
      <x:c r="D17" s="195" t="str">
        <x:f>'Readiness Checklist'!G17</x:f>
        <x:v>Not assessed</x:v>
      </x:c>
      <x:c r="E17" s="195" t="str">
        <x:f>'Readiness Checklist'!K17</x:f>
        <x:v>Not set</x:v>
      </x:c>
      <x:c r="F17" s="195" t="n">
        <x:f>'Readiness Checklist'!H17</x:f>
        <x:v>0</x:v>
      </x:c>
      <x:c r="G17" s="195" t="n">
        <x:f>'Readiness Checklist'!L17</x:f>
        <x:v>0</x:v>
      </x:c>
      <x:c r="H17" s="197" t="str">
        <x:f>'Readiness Checklist'!M17</x:f>
      </x:c>
      <x:c r="I17" s="195" t="str">
        <x:f>'Readiness Checklist'!N17</x:f>
        <x:v>Assess</x:v>
      </x:c>
    </x:row>
    <x:row r="18" ht="48" customHeight="1">
      <x:c r="A18" s="195" t="str">
        <x:f>'Readiness Checklist'!A18</x:f>
        <x:v>R-14</x:v>
      </x:c>
      <x:c r="B18" s="195" t="str">
        <x:f>'Readiness Checklist'!B18</x:f>
        <x:v>Intended users and workflow</x:v>
      </x:c>
      <x:c r="C18" s="195" t="str">
        <x:f>'Readiness Checklist'!C18</x:f>
        <x:v>Exception, override and fallback routes are described.</x:v>
      </x:c>
      <x:c r="D18" s="195" t="str">
        <x:f>'Readiness Checklist'!G18</x:f>
        <x:v>Not assessed</x:v>
      </x:c>
      <x:c r="E18" s="195" t="str">
        <x:f>'Readiness Checklist'!K18</x:f>
        <x:v>Not set</x:v>
      </x:c>
      <x:c r="F18" s="195" t="n">
        <x:f>'Readiness Checklist'!H18</x:f>
        <x:v>0</x:v>
      </x:c>
      <x:c r="G18" s="195" t="n">
        <x:f>'Readiness Checklist'!L18</x:f>
        <x:v>0</x:v>
      </x:c>
      <x:c r="H18" s="197" t="str">
        <x:f>'Readiness Checklist'!M18</x:f>
      </x:c>
      <x:c r="I18" s="195" t="str">
        <x:f>'Readiness Checklist'!N18</x:f>
        <x:v>Assess</x:v>
      </x:c>
    </x:row>
    <x:row r="19" ht="48" customHeight="1">
      <x:c r="A19" s="195" t="str">
        <x:f>'Readiness Checklist'!A19</x:f>
        <x:v>R-15</x:v>
      </x:c>
      <x:c r="B19" s="195" t="str">
        <x:f>'Readiness Checklist'!B19</x:f>
        <x:v>Intended users and workflow</x:v>
      </x:c>
      <x:c r="C19" s="195" t="str">
        <x:f>'Readiness Checklist'!C19</x:f>
        <x:v>The public journey answers role-specific questions instead of presenting one generic narrative.</x:v>
      </x:c>
      <x:c r="D19" s="195" t="str">
        <x:f>'Readiness Checklist'!G19</x:f>
        <x:v>Not assessed</x:v>
      </x:c>
      <x:c r="E19" s="195" t="str">
        <x:f>'Readiness Checklist'!K19</x:f>
        <x:v>Not set</x:v>
      </x:c>
      <x:c r="F19" s="195" t="n">
        <x:f>'Readiness Checklist'!H19</x:f>
        <x:v>0</x:v>
      </x:c>
      <x:c r="G19" s="195" t="n">
        <x:f>'Readiness Checklist'!L19</x:f>
        <x:v>0</x:v>
      </x:c>
      <x:c r="H19" s="197" t="str">
        <x:f>'Readiness Checklist'!M19</x:f>
      </x:c>
      <x:c r="I19" s="195" t="str">
        <x:f>'Readiness Checklist'!N19</x:f>
        <x:v>Assess</x:v>
      </x:c>
    </x:row>
    <x:row r="20" ht="48" customHeight="1">
      <x:c r="A20" s="195" t="str">
        <x:f>'Readiness Checklist'!A20</x:f>
        <x:v>R-16</x:v>
      </x:c>
      <x:c r="B20" s="195" t="str">
        <x:f>'Readiness Checklist'!B20</x:f>
        <x:v>Implementation and operations</x:v>
      </x:c>
      <x:c r="C20" s="195" t="str">
        <x:f>'Readiness Checklist'!C20</x:f>
        <x:v>Implementation phases, prerequisites and responsibilities are visible.</x:v>
      </x:c>
      <x:c r="D20" s="195" t="str">
        <x:f>'Readiness Checklist'!G20</x:f>
        <x:v>Not assessed</x:v>
      </x:c>
      <x:c r="E20" s="195" t="str">
        <x:f>'Readiness Checklist'!K20</x:f>
        <x:v>Not set</x:v>
      </x:c>
      <x:c r="F20" s="195" t="n">
        <x:f>'Readiness Checklist'!H20</x:f>
        <x:v>0</x:v>
      </x:c>
      <x:c r="G20" s="195" t="n">
        <x:f>'Readiness Checklist'!L20</x:f>
        <x:v>0</x:v>
      </x:c>
      <x:c r="H20" s="197" t="str">
        <x:f>'Readiness Checklist'!M20</x:f>
      </x:c>
      <x:c r="I20" s="195" t="str">
        <x:f>'Readiness Checklist'!N20</x:f>
        <x:v>Assess</x:v>
      </x:c>
    </x:row>
    <x:row r="21" ht="48" customHeight="1">
      <x:c r="A21" s="195" t="str">
        <x:f>'Readiness Checklist'!A21</x:f>
        <x:v>R-17</x:v>
      </x:c>
      <x:c r="B21" s="195" t="str">
        <x:f>'Readiness Checklist'!B21</x:f>
        <x:v>Implementation and operations</x:v>
      </x:c>
      <x:c r="C21" s="195" t="str">
        <x:f>'Readiness Checklist'!C21</x:f>
        <x:v>Internal workload, training, support and exception-handling needs are acknowledged.</x:v>
      </x:c>
      <x:c r="D21" s="195" t="str">
        <x:f>'Readiness Checklist'!G21</x:f>
        <x:v>Not assessed</x:v>
      </x:c>
      <x:c r="E21" s="195" t="str">
        <x:f>'Readiness Checklist'!K21</x:f>
        <x:v>Not set</x:v>
      </x:c>
      <x:c r="F21" s="195" t="n">
        <x:f>'Readiness Checklist'!H21</x:f>
        <x:v>0</x:v>
      </x:c>
      <x:c r="G21" s="195" t="n">
        <x:f>'Readiness Checklist'!L21</x:f>
        <x:v>0</x:v>
      </x:c>
      <x:c r="H21" s="197" t="str">
        <x:f>'Readiness Checklist'!M21</x:f>
      </x:c>
      <x:c r="I21" s="195" t="str">
        <x:f>'Readiness Checklist'!N21</x:f>
        <x:v>Assess</x:v>
      </x:c>
    </x:row>
    <x:row r="22" ht="48" customHeight="1">
      <x:c r="A22" s="195" t="str">
        <x:f>'Readiness Checklist'!A22</x:f>
        <x:v>R-18</x:v>
      </x:c>
      <x:c r="B22" s="195" t="str">
        <x:f>'Readiness Checklist'!B22</x:f>
        <x:v>Implementation and operations</x:v>
      </x:c>
      <x:c r="C22" s="195" t="str">
        <x:f>'Readiness Checklist'!C22</x:f>
        <x:v>Pilot purpose, measures, success criteria and stop conditions are defined.</x:v>
      </x:c>
      <x:c r="D22" s="195" t="str">
        <x:f>'Readiness Checklist'!G22</x:f>
        <x:v>Not assessed</x:v>
      </x:c>
      <x:c r="E22" s="195" t="str">
        <x:f>'Readiness Checklist'!K22</x:f>
        <x:v>Not set</x:v>
      </x:c>
      <x:c r="F22" s="195" t="n">
        <x:f>'Readiness Checklist'!H22</x:f>
        <x:v>0</x:v>
      </x:c>
      <x:c r="G22" s="195" t="n">
        <x:f>'Readiness Checklist'!L22</x:f>
        <x:v>0</x:v>
      </x:c>
      <x:c r="H22" s="197" t="str">
        <x:f>'Readiness Checklist'!M22</x:f>
      </x:c>
      <x:c r="I22" s="195" t="str">
        <x:f>'Readiness Checklist'!N22</x:f>
        <x:v>Assess</x:v>
      </x:c>
    </x:row>
    <x:row r="23" ht="48" customHeight="1">
      <x:c r="A23" s="195" t="str">
        <x:f>'Readiness Checklist'!A23</x:f>
        <x:v>R-19</x:v>
      </x:c>
      <x:c r="B23" s="195" t="str">
        <x:f>'Readiness Checklist'!B23</x:f>
        <x:v>Implementation and operations</x:v>
      </x:c>
      <x:c r="C23" s="195" t="str">
        <x:f>'Readiness Checklist'!C23</x:f>
        <x:v>Downtime, failure and service continuity are addressed.</x:v>
      </x:c>
      <x:c r="D23" s="195" t="str">
        <x:f>'Readiness Checklist'!G23</x:f>
        <x:v>Not assessed</x:v>
      </x:c>
      <x:c r="E23" s="195" t="str">
        <x:f>'Readiness Checklist'!K23</x:f>
        <x:v>Not set</x:v>
      </x:c>
      <x:c r="F23" s="195" t="n">
        <x:f>'Readiness Checklist'!H23</x:f>
        <x:v>0</x:v>
      </x:c>
      <x:c r="G23" s="195" t="n">
        <x:f>'Readiness Checklist'!L23</x:f>
        <x:v>0</x:v>
      </x:c>
      <x:c r="H23" s="197" t="str">
        <x:f>'Readiness Checklist'!M23</x:f>
      </x:c>
      <x:c r="I23" s="195" t="str">
        <x:f>'Readiness Checklist'!N23</x:f>
        <x:v>Assess</x:v>
      </x:c>
    </x:row>
    <x:row r="24" ht="48" customHeight="1">
      <x:c r="A24" s="195" t="str">
        <x:f>'Readiness Checklist'!A24</x:f>
        <x:v>R-20</x:v>
      </x:c>
      <x:c r="B24" s="195" t="str">
        <x:f>'Readiness Checklist'!B24</x:f>
        <x:v>Implementation and operations</x:v>
      </x:c>
      <x:c r="C24" s="195" t="str">
        <x:f>'Readiness Checklist'!C24</x:f>
        <x:v>Adoption, feedback, refinement and post-launch review are planned.</x:v>
      </x:c>
      <x:c r="D24" s="195" t="str">
        <x:f>'Readiness Checklist'!G24</x:f>
        <x:v>Not assessed</x:v>
      </x:c>
      <x:c r="E24" s="195" t="str">
        <x:f>'Readiness Checklist'!K24</x:f>
        <x:v>Not set</x:v>
      </x:c>
      <x:c r="F24" s="195" t="n">
        <x:f>'Readiness Checklist'!H24</x:f>
        <x:v>0</x:v>
      </x:c>
      <x:c r="G24" s="195" t="n">
        <x:f>'Readiness Checklist'!L24</x:f>
        <x:v>0</x:v>
      </x:c>
      <x:c r="H24" s="197" t="str">
        <x:f>'Readiness Checklist'!M24</x:f>
      </x:c>
      <x:c r="I24" s="195" t="str">
        <x:f>'Readiness Checklist'!N24</x:f>
        <x:v>Assess</x:v>
      </x:c>
    </x:row>
    <x:row r="25" ht="48" customHeight="1">
      <x:c r="A25" s="195" t="str">
        <x:f>'Readiness Checklist'!A25</x:f>
        <x:v>R-21</x:v>
      </x:c>
      <x:c r="B25" s="195" t="str">
        <x:f>'Readiness Checklist'!B25</x:f>
        <x:v>Governance and accountability</x:v>
      </x:c>
      <x:c r="C25" s="195" t="str">
        <x:f>'Readiness Checklist'!C25</x:f>
        <x:v>Approval, oversight, monitoring and stop authority are assigned.</x:v>
      </x:c>
      <x:c r="D25" s="195" t="str">
        <x:f>'Readiness Checklist'!G25</x:f>
        <x:v>Not assessed</x:v>
      </x:c>
      <x:c r="E25" s="195" t="str">
        <x:f>'Readiness Checklist'!K25</x:f>
        <x:v>Not set</x:v>
      </x:c>
      <x:c r="F25" s="195" t="n">
        <x:f>'Readiness Checklist'!H25</x:f>
        <x:v>0</x:v>
      </x:c>
      <x:c r="G25" s="195" t="n">
        <x:f>'Readiness Checklist'!L25</x:f>
        <x:v>0</x:v>
      </x:c>
      <x:c r="H25" s="197" t="str">
        <x:f>'Readiness Checklist'!M25</x:f>
      </x:c>
      <x:c r="I25" s="195" t="str">
        <x:f>'Readiness Checklist'!N25</x:f>
        <x:v>Assess</x:v>
      </x:c>
    </x:row>
    <x:row r="26" ht="48" customHeight="1">
      <x:c r="A26" s="195" t="str">
        <x:f>'Readiness Checklist'!A26</x:f>
        <x:v>R-22</x:v>
      </x:c>
      <x:c r="B26" s="195" t="str">
        <x:f>'Readiness Checklist'!B26</x:f>
        <x:v>Governance and accountability</x:v>
      </x:c>
      <x:c r="C26" s="195" t="str">
        <x:f>'Readiness Checklist'!C26</x:f>
        <x:v>Human decision rights and prohibited automation are clear.</x:v>
      </x:c>
      <x:c r="D26" s="195" t="str">
        <x:f>'Readiness Checklist'!G26</x:f>
        <x:v>Not assessed</x:v>
      </x:c>
      <x:c r="E26" s="195" t="str">
        <x:f>'Readiness Checklist'!K26</x:f>
        <x:v>Not set</x:v>
      </x:c>
      <x:c r="F26" s="195" t="n">
        <x:f>'Readiness Checklist'!H26</x:f>
        <x:v>0</x:v>
      </x:c>
      <x:c r="G26" s="195" t="n">
        <x:f>'Readiness Checklist'!L26</x:f>
        <x:v>0</x:v>
      </x:c>
      <x:c r="H26" s="197" t="str">
        <x:f>'Readiness Checklist'!M26</x:f>
      </x:c>
      <x:c r="I26" s="195" t="str">
        <x:f>'Readiness Checklist'!N26</x:f>
        <x:v>Assess</x:v>
      </x:c>
    </x:row>
    <x:row r="27" ht="48" customHeight="1">
      <x:c r="A27" s="195" t="str">
        <x:f>'Readiness Checklist'!A27</x:f>
        <x:v>R-23</x:v>
      </x:c>
      <x:c r="B27" s="195" t="str">
        <x:f>'Readiness Checklist'!B27</x:f>
        <x:v>Governance and accountability</x:v>
      </x:c>
      <x:c r="C27" s="195" t="str">
        <x:f>'Readiness Checklist'!C27</x:f>
        <x:v>Bias, fairness, population fit and local applicability are addressed.</x:v>
      </x:c>
      <x:c r="D27" s="195" t="str">
        <x:f>'Readiness Checklist'!G27</x:f>
        <x:v>Not assessed</x:v>
      </x:c>
      <x:c r="E27" s="195" t="str">
        <x:f>'Readiness Checklist'!K27</x:f>
        <x:v>Not set</x:v>
      </x:c>
      <x:c r="F27" s="195" t="n">
        <x:f>'Readiness Checklist'!H27</x:f>
        <x:v>0</x:v>
      </x:c>
      <x:c r="G27" s="195" t="n">
        <x:f>'Readiness Checklist'!L27</x:f>
        <x:v>0</x:v>
      </x:c>
      <x:c r="H27" s="197" t="str">
        <x:f>'Readiness Checklist'!M27</x:f>
      </x:c>
      <x:c r="I27" s="195" t="str">
        <x:f>'Readiness Checklist'!N27</x:f>
        <x:v>Assess</x:v>
      </x:c>
    </x:row>
    <x:row r="28" ht="48" customHeight="1">
      <x:c r="A28" s="195" t="str">
        <x:f>'Readiness Checklist'!A28</x:f>
        <x:v>R-24</x:v>
      </x:c>
      <x:c r="B28" s="195" t="str">
        <x:f>'Readiness Checklist'!B28</x:f>
        <x:v>Governance and accountability</x:v>
      </x:c>
      <x:c r="C28" s="195" t="str">
        <x:f>'Readiness Checklist'!C28</x:f>
        <x:v>Model changes, versioning, claim updates and revalidation are governed.</x:v>
      </x:c>
      <x:c r="D28" s="195" t="str">
        <x:f>'Readiness Checklist'!G28</x:f>
        <x:v>Not assessed</x:v>
      </x:c>
      <x:c r="E28" s="195" t="str">
        <x:f>'Readiness Checklist'!K28</x:f>
        <x:v>Not set</x:v>
      </x:c>
      <x:c r="F28" s="195" t="n">
        <x:f>'Readiness Checklist'!H28</x:f>
        <x:v>0</x:v>
      </x:c>
      <x:c r="G28" s="195" t="n">
        <x:f>'Readiness Checklist'!L28</x:f>
        <x:v>0</x:v>
      </x:c>
      <x:c r="H28" s="197" t="str">
        <x:f>'Readiness Checklist'!M28</x:f>
      </x:c>
      <x:c r="I28" s="195" t="str">
        <x:f>'Readiness Checklist'!N28</x:f>
        <x:v>Assess</x:v>
      </x:c>
    </x:row>
    <x:row r="29" ht="48" customHeight="1">
      <x:c r="A29" s="195" t="str">
        <x:f>'Readiness Checklist'!A29</x:f>
        <x:v>R-25</x:v>
      </x:c>
      <x:c r="B29" s="195" t="str">
        <x:f>'Readiness Checklist'!B29</x:f>
        <x:v>Governance and accountability</x:v>
      </x:c>
      <x:c r="C29" s="195" t="str">
        <x:f>'Readiness Checklist'!C29</x:f>
        <x:v>Incidents, complaints and performance concerns have an escalation route.</x:v>
      </x:c>
      <x:c r="D29" s="195" t="str">
        <x:f>'Readiness Checklist'!G29</x:f>
        <x:v>Not assessed</x:v>
      </x:c>
      <x:c r="E29" s="195" t="str">
        <x:f>'Readiness Checklist'!K29</x:f>
        <x:v>Not set</x:v>
      </x:c>
      <x:c r="F29" s="195" t="n">
        <x:f>'Readiness Checklist'!H29</x:f>
        <x:v>0</x:v>
      </x:c>
      <x:c r="G29" s="195" t="n">
        <x:f>'Readiness Checklist'!L29</x:f>
        <x:v>0</x:v>
      </x:c>
      <x:c r="H29" s="197" t="str">
        <x:f>'Readiness Checklist'!M29</x:f>
      </x:c>
      <x:c r="I29" s="195" t="str">
        <x:f>'Readiness Checklist'!N29</x:f>
        <x:v>Assess</x:v>
      </x:c>
    </x:row>
    <x:row r="30" ht="48" customHeight="1">
      <x:c r="A30" s="195" t="str">
        <x:f>'Readiness Checklist'!A30</x:f>
        <x:v>R-26</x:v>
      </x:c>
      <x:c r="B30" s="195" t="str">
        <x:f>'Readiness Checklist'!B30</x:f>
        <x:v>Security and privacy</x:v>
      </x:c>
      <x:c r="C30" s="195" t="str">
        <x:f>'Readiness Checklist'!C30</x:f>
        <x:v>Data flows, storage, transfers, retention and deletion are understandable.</x:v>
      </x:c>
      <x:c r="D30" s="195" t="str">
        <x:f>'Readiness Checklist'!G30</x:f>
        <x:v>Not assessed</x:v>
      </x:c>
      <x:c r="E30" s="195" t="str">
        <x:f>'Readiness Checklist'!K30</x:f>
        <x:v>Not set</x:v>
      </x:c>
      <x:c r="F30" s="195" t="n">
        <x:f>'Readiness Checklist'!H30</x:f>
        <x:v>0</x:v>
      </x:c>
      <x:c r="G30" s="195" t="n">
        <x:f>'Readiness Checklist'!L30</x:f>
        <x:v>0</x:v>
      </x:c>
      <x:c r="H30" s="197" t="str">
        <x:f>'Readiness Checklist'!M30</x:f>
      </x:c>
      <x:c r="I30" s="195" t="str">
        <x:f>'Readiness Checklist'!N30</x:f>
        <x:v>Assess</x:v>
      </x:c>
    </x:row>
    <x:row r="31" ht="48" customHeight="1">
      <x:c r="A31" s="195" t="str">
        <x:f>'Readiness Checklist'!A31</x:f>
        <x:v>R-27</x:v>
      </x:c>
      <x:c r="B31" s="195" t="str">
        <x:f>'Readiness Checklist'!B31</x:f>
        <x:v>Security and privacy</x:v>
      </x:c>
      <x:c r="C31" s="195" t="str">
        <x:f>'Readiness Checklist'!C31</x:f>
        <x:v>Security controls and independent assurance are current and scoped.</x:v>
      </x:c>
      <x:c r="D31" s="195" t="str">
        <x:f>'Readiness Checklist'!G31</x:f>
        <x:v>Not assessed</x:v>
      </x:c>
      <x:c r="E31" s="195" t="str">
        <x:f>'Readiness Checklist'!K31</x:f>
        <x:v>Not set</x:v>
      </x:c>
      <x:c r="F31" s="195" t="n">
        <x:f>'Readiness Checklist'!H31</x:f>
        <x:v>0</x:v>
      </x:c>
      <x:c r="G31" s="195" t="n">
        <x:f>'Readiness Checklist'!L31</x:f>
        <x:v>0</x:v>
      </x:c>
      <x:c r="H31" s="197" t="str">
        <x:f>'Readiness Checklist'!M31</x:f>
      </x:c>
      <x:c r="I31" s="195" t="str">
        <x:f>'Readiness Checklist'!N31</x:f>
        <x:v>Assess</x:v>
      </x:c>
    </x:row>
    <x:row r="32" ht="48" customHeight="1">
      <x:c r="A32" s="195" t="str">
        <x:f>'Readiness Checklist'!A32</x:f>
        <x:v>R-28</x:v>
      </x:c>
      <x:c r="B32" s="195" t="str">
        <x:f>'Readiness Checklist'!B32</x:f>
        <x:v>Security and privacy</x:v>
      </x:c>
      <x:c r="C32" s="195" t="str">
        <x:f>'Readiness Checklist'!C32</x:f>
        <x:v>Customer-data use for model training or improvement is explicit.</x:v>
      </x:c>
      <x:c r="D32" s="195" t="str">
        <x:f>'Readiness Checklist'!G32</x:f>
        <x:v>Not assessed</x:v>
      </x:c>
      <x:c r="E32" s="195" t="str">
        <x:f>'Readiness Checklist'!K32</x:f>
        <x:v>Not set</x:v>
      </x:c>
      <x:c r="F32" s="195" t="n">
        <x:f>'Readiness Checklist'!H32</x:f>
        <x:v>0</x:v>
      </x:c>
      <x:c r="G32" s="195" t="n">
        <x:f>'Readiness Checklist'!L32</x:f>
        <x:v>0</x:v>
      </x:c>
      <x:c r="H32" s="197" t="str">
        <x:f>'Readiness Checklist'!M32</x:f>
      </x:c>
      <x:c r="I32" s="195" t="str">
        <x:f>'Readiness Checklist'!N32</x:f>
        <x:v>Assess</x:v>
      </x:c>
    </x:row>
    <x:row r="33" ht="48" customHeight="1">
      <x:c r="A33" s="195" t="str">
        <x:f>'Readiness Checklist'!A33</x:f>
        <x:v>R-29</x:v>
      </x:c>
      <x:c r="B33" s="195" t="str">
        <x:f>'Readiness Checklist'!B33</x:f>
        <x:v>Security and privacy</x:v>
      </x:c>
      <x:c r="C33" s="195" t="str">
        <x:f>'Readiness Checklist'!C33</x:f>
        <x:v>Subprocessors, logging, access and vulnerability management are addressed.</x:v>
      </x:c>
      <x:c r="D33" s="195" t="str">
        <x:f>'Readiness Checklist'!G33</x:f>
        <x:v>Not assessed</x:v>
      </x:c>
      <x:c r="E33" s="195" t="str">
        <x:f>'Readiness Checklist'!K33</x:f>
        <x:v>Not set</x:v>
      </x:c>
      <x:c r="F33" s="195" t="n">
        <x:f>'Readiness Checklist'!H33</x:f>
        <x:v>0</x:v>
      </x:c>
      <x:c r="G33" s="195" t="n">
        <x:f>'Readiness Checklist'!L33</x:f>
        <x:v>0</x:v>
      </x:c>
      <x:c r="H33" s="197" t="str">
        <x:f>'Readiness Checklist'!M33</x:f>
      </x:c>
      <x:c r="I33" s="195" t="str">
        <x:f>'Readiness Checklist'!N33</x:f>
        <x:v>Assess</x:v>
      </x:c>
    </x:row>
    <x:row r="34" ht="48" customHeight="1">
      <x:c r="A34" s="195" t="str">
        <x:f>'Readiness Checklist'!A34</x:f>
        <x:v>R-30</x:v>
      </x:c>
      <x:c r="B34" s="195" t="str">
        <x:f>'Readiness Checklist'!B34</x:f>
        <x:v>Security and privacy</x:v>
      </x:c>
      <x:c r="C34" s="195" t="str">
        <x:f>'Readiness Checklist'!C34</x:f>
        <x:v>Breach, downtime, recovery and notification responsibilities are clear.</x:v>
      </x:c>
      <x:c r="D34" s="195" t="str">
        <x:f>'Readiness Checklist'!G34</x:f>
        <x:v>Not assessed</x:v>
      </x:c>
      <x:c r="E34" s="195" t="str">
        <x:f>'Readiness Checklist'!K34</x:f>
        <x:v>Not set</x:v>
      </x:c>
      <x:c r="F34" s="195" t="n">
        <x:f>'Readiness Checklist'!H34</x:f>
        <x:v>0</x:v>
      </x:c>
      <x:c r="G34" s="195" t="n">
        <x:f>'Readiness Checklist'!L34</x:f>
        <x:v>0</x:v>
      </x:c>
      <x:c r="H34" s="197" t="str">
        <x:f>'Readiness Checklist'!M34</x:f>
      </x:c>
      <x:c r="I34" s="195" t="str">
        <x:f>'Readiness Checklist'!N34</x:f>
        <x:v>Assess</x:v>
      </x:c>
    </x:row>
    <x:row r="35" ht="48" customHeight="1">
      <x:c r="A35" s="195" t="str">
        <x:f>'Readiness Checklist'!A35</x:f>
        <x:v>R-31</x:v>
      </x:c>
      <x:c r="B35" s="195" t="str">
        <x:f>'Readiness Checklist'!B35</x:f>
        <x:v>Technical integration and data</x:v>
      </x:c>
      <x:c r="C35" s="195" t="str">
        <x:f>'Readiness Checklist'!C35</x:f>
        <x:v>Supported systems, standards, APIs, formats and infrastructure are named.</x:v>
      </x:c>
      <x:c r="D35" s="195" t="str">
        <x:f>'Readiness Checklist'!G35</x:f>
        <x:v>Not assessed</x:v>
      </x:c>
      <x:c r="E35" s="195" t="str">
        <x:f>'Readiness Checklist'!K35</x:f>
        <x:v>Not set</x:v>
      </x:c>
      <x:c r="F35" s="195" t="n">
        <x:f>'Readiness Checklist'!H35</x:f>
        <x:v>0</x:v>
      </x:c>
      <x:c r="G35" s="195" t="n">
        <x:f>'Readiness Checklist'!L35</x:f>
        <x:v>0</x:v>
      </x:c>
      <x:c r="H35" s="197" t="str">
        <x:f>'Readiness Checklist'!M35</x:f>
      </x:c>
      <x:c r="I35" s="195" t="str">
        <x:f>'Readiness Checklist'!N35</x:f>
        <x:v>Assess</x:v>
      </x:c>
    </x:row>
    <x:row r="36" ht="48" customHeight="1">
      <x:c r="A36" s="195" t="str">
        <x:f>'Readiness Checklist'!A36</x:f>
        <x:v>R-32</x:v>
      </x:c>
      <x:c r="B36" s="195" t="str">
        <x:f>'Readiness Checklist'!B36</x:f>
        <x:v>Technical integration and data</x:v>
      </x:c>
      <x:c r="C36" s="195" t="str">
        <x:f>'Readiness Checklist'!C36</x:f>
        <x:v>Buyer and vendor integration responsibilities are separated.</x:v>
      </x:c>
      <x:c r="D36" s="195" t="str">
        <x:f>'Readiness Checklist'!G36</x:f>
        <x:v>Not assessed</x:v>
      </x:c>
      <x:c r="E36" s="195" t="str">
        <x:f>'Readiness Checklist'!K36</x:f>
        <x:v>Not set</x:v>
      </x:c>
      <x:c r="F36" s="195" t="n">
        <x:f>'Readiness Checklist'!H36</x:f>
        <x:v>0</x:v>
      </x:c>
      <x:c r="G36" s="195" t="n">
        <x:f>'Readiness Checklist'!L36</x:f>
        <x:v>0</x:v>
      </x:c>
      <x:c r="H36" s="197" t="str">
        <x:f>'Readiness Checklist'!M36</x:f>
      </x:c>
      <x:c r="I36" s="195" t="str">
        <x:f>'Readiness Checklist'!N36</x:f>
        <x:v>Assess</x:v>
      </x:c>
    </x:row>
    <x:row r="37" ht="48" customHeight="1">
      <x:c r="A37" s="195" t="str">
        <x:f>'Readiness Checklist'!A37</x:f>
        <x:v>R-33</x:v>
      </x:c>
      <x:c r="B37" s="195" t="str">
        <x:f>'Readiness Checklist'!B37</x:f>
        <x:v>Technical integration and data</x:v>
      </x:c>
      <x:c r="C37" s="195" t="str">
        <x:f>'Readiness Checklist'!C37</x:f>
        <x:v>Data-quality assumptions and missing-data behavior are described.</x:v>
      </x:c>
      <x:c r="D37" s="195" t="str">
        <x:f>'Readiness Checklist'!G37</x:f>
        <x:v>Not assessed</x:v>
      </x:c>
      <x:c r="E37" s="195" t="str">
        <x:f>'Readiness Checklist'!K37</x:f>
        <x:v>Not set</x:v>
      </x:c>
      <x:c r="F37" s="195" t="n">
        <x:f>'Readiness Checklist'!H37</x:f>
        <x:v>0</x:v>
      </x:c>
      <x:c r="G37" s="195" t="n">
        <x:f>'Readiness Checklist'!L37</x:f>
        <x:v>0</x:v>
      </x:c>
      <x:c r="H37" s="197" t="str">
        <x:f>'Readiness Checklist'!M37</x:f>
      </x:c>
      <x:c r="I37" s="195" t="str">
        <x:f>'Readiness Checklist'!N37</x:f>
        <x:v>Assess</x:v>
      </x:c>
    </x:row>
    <x:row r="38" ht="48" customHeight="1">
      <x:c r="A38" s="195" t="str">
        <x:f>'Readiness Checklist'!A38</x:f>
        <x:v>R-34</x:v>
      </x:c>
      <x:c r="B38" s="195" t="str">
        <x:f>'Readiness Checklist'!B38</x:f>
        <x:v>Technical integration and data</x:v>
      </x:c>
      <x:c r="C38" s="195" t="str">
        <x:f>'Readiness Checklist'!C38</x:f>
        <x:v>Local acceptance testing and release criteria are defined.</x:v>
      </x:c>
      <x:c r="D38" s="195" t="str">
        <x:f>'Readiness Checklist'!G38</x:f>
        <x:v>Not assessed</x:v>
      </x:c>
      <x:c r="E38" s="195" t="str">
        <x:f>'Readiness Checklist'!K38</x:f>
        <x:v>Not set</x:v>
      </x:c>
      <x:c r="F38" s="195" t="n">
        <x:f>'Readiness Checklist'!H38</x:f>
        <x:v>0</x:v>
      </x:c>
      <x:c r="G38" s="195" t="n">
        <x:f>'Readiness Checklist'!L38</x:f>
        <x:v>0</x:v>
      </x:c>
      <x:c r="H38" s="197" t="str">
        <x:f>'Readiness Checklist'!M38</x:f>
      </x:c>
      <x:c r="I38" s="195" t="str">
        <x:f>'Readiness Checklist'!N38</x:f>
        <x:v>Assess</x:v>
      </x:c>
    </x:row>
    <x:row r="39" ht="48" customHeight="1">
      <x:c r="A39" s="195" t="str">
        <x:f>'Readiness Checklist'!A39</x:f>
        <x:v>R-35</x:v>
      </x:c>
      <x:c r="B39" s="195" t="str">
        <x:f>'Readiness Checklist'!B39</x:f>
        <x:v>Technical integration and data</x:v>
      </x:c>
      <x:c r="C39" s="195" t="str">
        <x:f>'Readiness Checklist'!C39</x:f>
        <x:v>Monitoring for drift, degradation and data change is addressed.</x:v>
      </x:c>
      <x:c r="D39" s="195" t="str">
        <x:f>'Readiness Checklist'!G39</x:f>
        <x:v>Not assessed</x:v>
      </x:c>
      <x:c r="E39" s="195" t="str">
        <x:f>'Readiness Checklist'!K39</x:f>
        <x:v>Not set</x:v>
      </x:c>
      <x:c r="F39" s="195" t="n">
        <x:f>'Readiness Checklist'!H39</x:f>
        <x:v>0</x:v>
      </x:c>
      <x:c r="G39" s="195" t="n">
        <x:f>'Readiness Checklist'!L39</x:f>
        <x:v>0</x:v>
      </x:c>
      <x:c r="H39" s="197" t="str">
        <x:f>'Readiness Checklist'!M39</x:f>
      </x:c>
      <x:c r="I39" s="195" t="str">
        <x:f>'Readiness Checklist'!N39</x:f>
        <x:v>Assess</x:v>
      </x:c>
    </x:row>
    <x:row r="40" ht="48" customHeight="1">
      <x:c r="A40" s="195" t="str">
        <x:f>'Readiness Checklist'!A40</x:f>
        <x:v>R-36</x:v>
      </x:c>
      <x:c r="B40" s="195" t="str">
        <x:f>'Readiness Checklist'!B40</x:f>
        <x:v>Value and outcomes</x:v>
      </x:c>
      <x:c r="C40" s="195" t="str">
        <x:f>'Readiness Checklist'!C40</x:f>
        <x:v>The current problem, baseline and cost of doing nothing are explicit.</x:v>
      </x:c>
      <x:c r="D40" s="195" t="str">
        <x:f>'Readiness Checklist'!G40</x:f>
        <x:v>Not assessed</x:v>
      </x:c>
      <x:c r="E40" s="195" t="str">
        <x:f>'Readiness Checklist'!K40</x:f>
        <x:v>Not set</x:v>
      </x:c>
      <x:c r="F40" s="195" t="n">
        <x:f>'Readiness Checklist'!H40</x:f>
        <x:v>0</x:v>
      </x:c>
      <x:c r="G40" s="195" t="n">
        <x:f>'Readiness Checklist'!L40</x:f>
        <x:v>0</x:v>
      </x:c>
      <x:c r="H40" s="197" t="str">
        <x:f>'Readiness Checklist'!M40</x:f>
      </x:c>
      <x:c r="I40" s="195" t="str">
        <x:f>'Readiness Checklist'!N40</x:f>
        <x:v>Assess</x:v>
      </x:c>
    </x:row>
    <x:row r="41" ht="48" customHeight="1">
      <x:c r="A41" s="195" t="str">
        <x:f>'Readiness Checklist'!A41</x:f>
        <x:v>R-37</x:v>
      </x:c>
      <x:c r="B41" s="195" t="str">
        <x:f>'Readiness Checklist'!B41</x:f>
        <x:v>Value and outcomes</x:v>
      </x:c>
      <x:c r="C41" s="195" t="str">
        <x:f>'Readiness Checklist'!C41</x:f>
        <x:v>Projected outcomes are tied to measures, time horizon and accountable owner.</x:v>
      </x:c>
      <x:c r="D41" s="195" t="str">
        <x:f>'Readiness Checklist'!G41</x:f>
        <x:v>Not assessed</x:v>
      </x:c>
      <x:c r="E41" s="195" t="str">
        <x:f>'Readiness Checklist'!K41</x:f>
        <x:v>Not set</x:v>
      </x:c>
      <x:c r="F41" s="195" t="n">
        <x:f>'Readiness Checklist'!H41</x:f>
        <x:v>0</x:v>
      </x:c>
      <x:c r="G41" s="195" t="n">
        <x:f>'Readiness Checklist'!L41</x:f>
        <x:v>0</x:v>
      </x:c>
      <x:c r="H41" s="197" t="str">
        <x:f>'Readiness Checklist'!M41</x:f>
      </x:c>
      <x:c r="I41" s="195" t="str">
        <x:f>'Readiness Checklist'!N41</x:f>
        <x:v>Assess</x:v>
      </x:c>
    </x:row>
    <x:row r="42" ht="48" customHeight="1">
      <x:c r="A42" s="195" t="str">
        <x:f>'Readiness Checklist'!A42</x:f>
        <x:v>R-38</x:v>
      </x:c>
      <x:c r="B42" s="195" t="str">
        <x:f>'Readiness Checklist'!B42</x:f>
        <x:v>Value and outcomes</x:v>
      </x:c>
      <x:c r="C42" s="195" t="str">
        <x:f>'Readiness Checklist'!C42</x:f>
        <x:v>Observed evidence is separated from assumptions and buyer-specific estimates.</x:v>
      </x:c>
      <x:c r="D42" s="195" t="str">
        <x:f>'Readiness Checklist'!G42</x:f>
        <x:v>Not assessed</x:v>
      </x:c>
      <x:c r="E42" s="195" t="str">
        <x:f>'Readiness Checklist'!K42</x:f>
        <x:v>Not set</x:v>
      </x:c>
      <x:c r="F42" s="195" t="n">
        <x:f>'Readiness Checklist'!H42</x:f>
        <x:v>0</x:v>
      </x:c>
      <x:c r="G42" s="195" t="n">
        <x:f>'Readiness Checklist'!L42</x:f>
        <x:v>0</x:v>
      </x:c>
      <x:c r="H42" s="197" t="str">
        <x:f>'Readiness Checklist'!M42</x:f>
      </x:c>
      <x:c r="I42" s="195" t="str">
        <x:f>'Readiness Checklist'!N42</x:f>
        <x:v>Assess</x:v>
      </x:c>
    </x:row>
    <x:row r="43" ht="48" customHeight="1">
      <x:c r="A43" s="195" t="str">
        <x:f>'Readiness Checklist'!A43</x:f>
        <x:v>R-39</x:v>
      </x:c>
      <x:c r="B43" s="195" t="str">
        <x:f>'Readiness Checklist'!B43</x:f>
        <x:v>Value and outcomes</x:v>
      </x:c>
      <x:c r="C43" s="195" t="str">
        <x:f>'Readiness Checklist'!C43</x:f>
        <x:v>Total cost includes internal effort, integration, training and ongoing governance.</x:v>
      </x:c>
      <x:c r="D43" s="195" t="str">
        <x:f>'Readiness Checklist'!G43</x:f>
        <x:v>Not assessed</x:v>
      </x:c>
      <x:c r="E43" s="195" t="str">
        <x:f>'Readiness Checklist'!K43</x:f>
        <x:v>Not set</x:v>
      </x:c>
      <x:c r="F43" s="195" t="n">
        <x:f>'Readiness Checklist'!H43</x:f>
        <x:v>0</x:v>
      </x:c>
      <x:c r="G43" s="195" t="n">
        <x:f>'Readiness Checklist'!L43</x:f>
        <x:v>0</x:v>
      </x:c>
      <x:c r="H43" s="197" t="str">
        <x:f>'Readiness Checklist'!M43</x:f>
      </x:c>
      <x:c r="I43" s="195" t="str">
        <x:f>'Readiness Checklist'!N43</x:f>
        <x:v>Assess</x:v>
      </x:c>
    </x:row>
    <x:row r="44" ht="48" customHeight="1">
      <x:c r="A44" s="195" t="str">
        <x:f>'Readiness Checklist'!A44</x:f>
        <x:v>R-40</x:v>
      </x:c>
      <x:c r="B44" s="195" t="str">
        <x:f>'Readiness Checklist'!B44</x:f>
        <x:v>Value and outcomes</x:v>
      </x:c>
      <x:c r="C44" s="195" t="str">
        <x:f>'Readiness Checklist'!C44</x:f>
        <x:v>Scale, pause, renegotiation and stop conditions are defined.</x:v>
      </x:c>
      <x:c r="D44" s="195" t="str">
        <x:f>'Readiness Checklist'!G44</x:f>
        <x:v>Not assessed</x:v>
      </x:c>
      <x:c r="E44" s="195" t="str">
        <x:f>'Readiness Checklist'!K44</x:f>
        <x:v>Not set</x:v>
      </x:c>
      <x:c r="F44" s="195" t="n">
        <x:f>'Readiness Checklist'!H44</x:f>
        <x:v>0</x:v>
      </x:c>
      <x:c r="G44" s="195" t="n">
        <x:f>'Readiness Checklist'!L44</x:f>
        <x:v>0</x:v>
      </x:c>
      <x:c r="H44" s="197" t="str">
        <x:f>'Readiness Checklist'!M44</x:f>
      </x:c>
      <x:c r="I44" s="195" t="str">
        <x:f>'Readiness Checklist'!N44</x:f>
        <x:v>Assess</x:v>
      </x:c>
    </x:row>
    <x:row r="45" ht="48" customHeight="1">
      <x:c r="A45" s="195" t="str">
        <x:f>'Readiness Checklist'!A45</x:f>
        <x:v>R-41</x:v>
      </x:c>
      <x:c r="B45" s="195" t="str">
        <x:f>'Readiness Checklist'!B45</x:f>
        <x:v>Commercial and procurement</x:v>
      </x:c>
      <x:c r="C45" s="195" t="str">
        <x:f>'Readiness Checklist'!C45</x:f>
        <x:v>Service scope, support, service levels and dependencies are understandable.</x:v>
      </x:c>
      <x:c r="D45" s="195" t="str">
        <x:f>'Readiness Checklist'!G45</x:f>
        <x:v>Not assessed</x:v>
      </x:c>
      <x:c r="E45" s="195" t="str">
        <x:f>'Readiness Checklist'!K45</x:f>
        <x:v>Not set</x:v>
      </x:c>
      <x:c r="F45" s="195" t="n">
        <x:f>'Readiness Checklist'!H45</x:f>
        <x:v>0</x:v>
      </x:c>
      <x:c r="G45" s="195" t="n">
        <x:f>'Readiness Checklist'!L45</x:f>
        <x:v>0</x:v>
      </x:c>
      <x:c r="H45" s="197" t="str">
        <x:f>'Readiness Checklist'!M45</x:f>
      </x:c>
      <x:c r="I45" s="195" t="str">
        <x:f>'Readiness Checklist'!N45</x:f>
        <x:v>Assess</x:v>
      </x:c>
    </x:row>
    <x:row r="46" ht="48" customHeight="1">
      <x:c r="A46" s="195" t="str">
        <x:f>'Readiness Checklist'!A46</x:f>
        <x:v>R-42</x:v>
      </x:c>
      <x:c r="B46" s="195" t="str">
        <x:f>'Readiness Checklist'!B46</x:f>
        <x:v>Commercial and procurement</x:v>
      </x:c>
      <x:c r="C46" s="195" t="str">
        <x:f>'Readiness Checklist'!C46</x:f>
        <x:v>Contract, liability, data return, termination and transition questions have a route.</x:v>
      </x:c>
      <x:c r="D46" s="195" t="str">
        <x:f>'Readiness Checklist'!G46</x:f>
        <x:v>Not assessed</x:v>
      </x:c>
      <x:c r="E46" s="195" t="str">
        <x:f>'Readiness Checklist'!K46</x:f>
        <x:v>Not set</x:v>
      </x:c>
      <x:c r="F46" s="195" t="n">
        <x:f>'Readiness Checklist'!H46</x:f>
        <x:v>0</x:v>
      </x:c>
      <x:c r="G46" s="195" t="n">
        <x:f>'Readiness Checklist'!L46</x:f>
        <x:v>0</x:v>
      </x:c>
      <x:c r="H46" s="197" t="str">
        <x:f>'Readiness Checklist'!M46</x:f>
      </x:c>
      <x:c r="I46" s="195" t="str">
        <x:f>'Readiness Checklist'!N46</x:f>
        <x:v>Assess</x:v>
      </x:c>
    </x:row>
    <x:row r="47" ht="48" customHeight="1">
      <x:c r="A47" s="195" t="str">
        <x:f>'Readiness Checklist'!A47</x:f>
        <x:v>R-43</x:v>
      </x:c>
      <x:c r="B47" s="195" t="str">
        <x:f>'Readiness Checklist'!B47</x:f>
        <x:v>Commercial and procurement</x:v>
      </x:c>
      <x:c r="C47" s="195" t="str">
        <x:f>'Readiness Checklist'!C47</x:f>
        <x:v>Licensing or IP claims are bounded and link to approved information.</x:v>
      </x:c>
      <x:c r="D47" s="195" t="str">
        <x:f>'Readiness Checklist'!G47</x:f>
        <x:v>Not assessed</x:v>
      </x:c>
      <x:c r="E47" s="195" t="str">
        <x:f>'Readiness Checklist'!K47</x:f>
        <x:v>Not set</x:v>
      </x:c>
      <x:c r="F47" s="195" t="n">
        <x:f>'Readiness Checklist'!H47</x:f>
        <x:v>0</x:v>
      </x:c>
      <x:c r="G47" s="195" t="n">
        <x:f>'Readiness Checklist'!L47</x:f>
        <x:v>0</x:v>
      </x:c>
      <x:c r="H47" s="197" t="str">
        <x:f>'Readiness Checklist'!M47</x:f>
      </x:c>
      <x:c r="I47" s="195" t="str">
        <x:f>'Readiness Checklist'!N47</x:f>
        <x:v>Assess</x:v>
      </x:c>
    </x:row>
    <x:row r="48" ht="48" customHeight="1">
      <x:c r="A48" s="195" t="str">
        <x:f>'Readiness Checklist'!A48</x:f>
        <x:v>R-44</x:v>
      </x:c>
      <x:c r="B48" s="195" t="str">
        <x:f>'Readiness Checklist'!B48</x:f>
        <x:v>Commercial and procurement</x:v>
      </x:c>
      <x:c r="C48" s="195" t="str">
        <x:f>'Readiness Checklist'!C48</x:f>
        <x:v>Procurement can identify which evidence is public, controlled or confidential.</x:v>
      </x:c>
      <x:c r="D48" s="195" t="str">
        <x:f>'Readiness Checklist'!G48</x:f>
        <x:v>Not assessed</x:v>
      </x:c>
      <x:c r="E48" s="195" t="str">
        <x:f>'Readiness Checklist'!K48</x:f>
        <x:v>Not set</x:v>
      </x:c>
      <x:c r="F48" s="195" t="n">
        <x:f>'Readiness Checklist'!H48</x:f>
        <x:v>0</x:v>
      </x:c>
      <x:c r="G48" s="195" t="n">
        <x:f>'Readiness Checklist'!L48</x:f>
        <x:v>0</x:v>
      </x:c>
      <x:c r="H48" s="197" t="str">
        <x:f>'Readiness Checklist'!M48</x:f>
      </x:c>
      <x:c r="I48" s="195" t="str">
        <x:f>'Readiness Checklist'!N48</x:f>
        <x:v>Assess</x:v>
      </x:c>
    </x:row>
    <x:row r="49" ht="48" customHeight="1">
      <x:c r="A49" s="195" t="str">
        <x:f>'Readiness Checklist'!A49</x:f>
        <x:v>R-45</x:v>
      </x:c>
      <x:c r="B49" s="195" t="str">
        <x:f>'Readiness Checklist'!B49</x:f>
        <x:v>Commercial and procurement</x:v>
      </x:c>
      <x:c r="C49" s="195" t="str">
        <x:f>'Readiness Checklist'!C49</x:f>
        <x:v>The company avoids implying buyer approval from general credibility signals.</x:v>
      </x:c>
      <x:c r="D49" s="195" t="str">
        <x:f>'Readiness Checklist'!G49</x:f>
        <x:v>Not assessed</x:v>
      </x:c>
      <x:c r="E49" s="195" t="str">
        <x:f>'Readiness Checklist'!K49</x:f>
        <x:v>Not set</x:v>
      </x:c>
      <x:c r="F49" s="195" t="n">
        <x:f>'Readiness Checklist'!H49</x:f>
        <x:v>0</x:v>
      </x:c>
      <x:c r="G49" s="195" t="n">
        <x:f>'Readiness Checklist'!L49</x:f>
        <x:v>0</x:v>
      </x:c>
      <x:c r="H49" s="197" t="str">
        <x:f>'Readiness Checklist'!M49</x:f>
      </x:c>
      <x:c r="I49" s="195" t="str">
        <x:f>'Readiness Checklist'!N49</x:f>
        <x:v>Assess</x:v>
      </x:c>
    </x:row>
    <x:row r="50" ht="48" customHeight="1">
      <x:c r="A50" s="195" t="str">
        <x:f>'Readiness Checklist'!A50</x:f>
        <x:v>R-46</x:v>
      </x:c>
      <x:c r="B50" s="195" t="str">
        <x:f>'Readiness Checklist'!B50</x:f>
        <x:v>Evidence access and maintenance</x:v>
      </x:c>
      <x:c r="C50" s="195" t="str">
        <x:f>'Readiness Checklist'!C50</x:f>
        <x:v>Each important stakeholder question has an identifiable evidence route.</x:v>
      </x:c>
      <x:c r="D50" s="195" t="str">
        <x:f>'Readiness Checklist'!G50</x:f>
        <x:v>Not assessed</x:v>
      </x:c>
      <x:c r="E50" s="195" t="str">
        <x:f>'Readiness Checklist'!K50</x:f>
        <x:v>Not set</x:v>
      </x:c>
      <x:c r="F50" s="195" t="n">
        <x:f>'Readiness Checklist'!H50</x:f>
        <x:v>0</x:v>
      </x:c>
      <x:c r="G50" s="195" t="n">
        <x:f>'Readiness Checklist'!L50</x:f>
        <x:v>0</x:v>
      </x:c>
      <x:c r="H50" s="197" t="str">
        <x:f>'Readiness Checklist'!M50</x:f>
      </x:c>
      <x:c r="I50" s="195" t="str">
        <x:f>'Readiness Checklist'!N50</x:f>
        <x:v>Assess</x:v>
      </x:c>
    </x:row>
    <x:row r="51" ht="48" customHeight="1">
      <x:c r="A51" s="195" t="str">
        <x:f>'Readiness Checklist'!A51</x:f>
        <x:v>R-47</x:v>
      </x:c>
      <x:c r="B51" s="195" t="str">
        <x:f>'Readiness Checklist'!B51</x:f>
        <x:v>Evidence access and maintenance</x:v>
      </x:c>
      <x:c r="C51" s="195" t="str">
        <x:f>'Readiness Checklist'!C51</x:f>
        <x:v>Public, qualified, confidential and use-case-specific information are separated.</x:v>
      </x:c>
      <x:c r="D51" s="195" t="str">
        <x:f>'Readiness Checklist'!G51</x:f>
        <x:v>Not assessed</x:v>
      </x:c>
      <x:c r="E51" s="195" t="str">
        <x:f>'Readiness Checklist'!K51</x:f>
        <x:v>Not set</x:v>
      </x:c>
      <x:c r="F51" s="195" t="n">
        <x:f>'Readiness Checklist'!H51</x:f>
        <x:v>0</x:v>
      </x:c>
      <x:c r="G51" s="195" t="n">
        <x:f>'Readiness Checklist'!L51</x:f>
        <x:v>0</x:v>
      </x:c>
      <x:c r="H51" s="197" t="str">
        <x:f>'Readiness Checklist'!M51</x:f>
      </x:c>
      <x:c r="I51" s="195" t="str">
        <x:f>'Readiness Checklist'!N51</x:f>
        <x:v>Assess</x:v>
      </x:c>
    </x:row>
    <x:row r="52" ht="48" customHeight="1">
      <x:c r="A52" s="195" t="str">
        <x:f>'Readiness Checklist'!A52</x:f>
        <x:v>R-48</x:v>
      </x:c>
      <x:c r="B52" s="195" t="str">
        <x:f>'Readiness Checklist'!B52</x:f>
        <x:v>Evidence access and maintenance</x:v>
      </x:c>
      <x:c r="C52" s="195" t="str">
        <x:f>'Readiness Checklist'!C52</x:f>
        <x:v>Evidence has an owner, review date and change process.</x:v>
      </x:c>
      <x:c r="D52" s="195" t="str">
        <x:f>'Readiness Checklist'!G52</x:f>
        <x:v>Not assessed</x:v>
      </x:c>
      <x:c r="E52" s="195" t="str">
        <x:f>'Readiness Checklist'!K52</x:f>
        <x:v>Not set</x:v>
      </x:c>
      <x:c r="F52" s="195" t="n">
        <x:f>'Readiness Checklist'!H52</x:f>
        <x:v>0</x:v>
      </x:c>
      <x:c r="G52" s="195" t="n">
        <x:f>'Readiness Checklist'!L52</x:f>
        <x:v>0</x:v>
      </x:c>
      <x:c r="H52" s="197" t="str">
        <x:f>'Readiness Checklist'!M52</x:f>
      </x:c>
      <x:c r="I52" s="195" t="str">
        <x:f>'Readiness Checklist'!N52</x:f>
        <x:v>Assess</x:v>
      </x:c>
    </x:row>
    <x:row r="53" ht="48" customHeight="1">
      <x:c r="A53" s="195" t="str">
        <x:f>'Readiness Checklist'!A53</x:f>
        <x:v>R-49</x:v>
      </x:c>
      <x:c r="B53" s="195" t="str">
        <x:f>'Readiness Checklist'!B53</x:f>
        <x:v>Evidence access and maintenance</x:v>
      </x:c>
      <x:c r="C53" s="195" t="str">
        <x:f>'Readiness Checklist'!C53</x:f>
        <x:v>Broken links, dead ends and generic contact routes are monitored.</x:v>
      </x:c>
      <x:c r="D53" s="195" t="str">
        <x:f>'Readiness Checklist'!G53</x:f>
        <x:v>Not assessed</x:v>
      </x:c>
      <x:c r="E53" s="195" t="str">
        <x:f>'Readiness Checklist'!K53</x:f>
        <x:v>Not set</x:v>
      </x:c>
      <x:c r="F53" s="195" t="n">
        <x:f>'Readiness Checklist'!H53</x:f>
        <x:v>0</x:v>
      </x:c>
      <x:c r="G53" s="195" t="n">
        <x:f>'Readiness Checklist'!L53</x:f>
        <x:v>0</x:v>
      </x:c>
      <x:c r="H53" s="197" t="str">
        <x:f>'Readiness Checklist'!M53</x:f>
      </x:c>
      <x:c r="I53" s="195" t="str">
        <x:f>'Readiness Checklist'!N53</x:f>
        <x:v>Assess</x:v>
      </x:c>
    </x:row>
    <x:row r="54" ht="48" customHeight="1">
      <x:c r="A54" s="195" t="str">
        <x:f>'Readiness Checklist'!A54</x:f>
        <x:v>R-50</x:v>
      </x:c>
      <x:c r="B54" s="195" t="str">
        <x:f>'Readiness Checklist'!B54</x:f>
        <x:v>Evidence access and maintenance</x:v>
      </x:c>
      <x:c r="C54" s="195" t="str">
        <x:f>'Readiness Checklist'!C54</x:f>
        <x:v>The internal champion can circulate a coherent decision pack without rebuilding the case.</x:v>
      </x:c>
      <x:c r="D54" s="195" t="str">
        <x:f>'Readiness Checklist'!G54</x:f>
        <x:v>Not assessed</x:v>
      </x:c>
      <x:c r="E54" s="195" t="str">
        <x:f>'Readiness Checklist'!K54</x:f>
        <x:v>Not set</x:v>
      </x:c>
      <x:c r="F54" s="195" t="n">
        <x:f>'Readiness Checklist'!H54</x:f>
        <x:v>0</x:v>
      </x:c>
      <x:c r="G54" s="195" t="n">
        <x:f>'Readiness Checklist'!L54</x:f>
        <x:v>0</x:v>
      </x:c>
      <x:c r="H54" s="197" t="n">
        <x:f>'Readiness Checklist'!M54</x:f>
        <x:v>0</x:v>
      </x:c>
      <x:c r="I54" s="195" t="str">
        <x:f>'Readiness Checklist'!N54</x:f>
        <x:v>Assess</x:v>
      </x:c>
    </x:row>
  </x:sheetData>
  <x:mergeCells>
    <x:mergeCell ref="A1:I2"/>
    <x:mergeCell ref="A3:I3"/>
  </x:mergeCells>
  <x:conditionalFormatting sqref="D5:D54">
    <x:cfRule type="expression" dxfId="16" priority="1">
      <x:formula>D5="Complete and easy to find"</x:formula>
    </x:cfRule>
    <x:cfRule type="expression" dxfId="17" priority="2">
      <x:formula>D5="Not available"</x:formula>
    </x:cfRule>
    <x:cfRule type="expression" dxfId="18" priority="3">
      <x:formula>D5="Exists but difficult to find"</x:formula>
    </x:cfRule>
  </x:conditionalFormatting>
  <x:conditionalFormatting sqref="I5:I54">
    <x:cfRule type="expression" dxfId="19" priority="4">
      <x:formula>I5="Priority action"</x:formula>
    </x:cfRule>
    <x:cfRule type="expression" dxfId="20" priority="5">
      <x:formula>I5="Review overdue"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e7d12f117cfd4347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41" hidden="0" customWidth="1"/>
    <x:col min="3" max="3" width="58" hidden="0" customWidth="1"/>
    <x:col min="4" max="4" width="43" hidden="0" customWidth="1"/>
  </x:cols>
  <x:sheetData>
    <x:row r="1">
      <x:c r="A1" s="130" t="str">
        <x:v>Definitions and controlled values</x:v>
      </x:c>
      <x:c r="B1" s="130"/>
      <x:c r="C1" s="130"/>
      <x:c r="D1" s="130"/>
    </x:row>
    <x:row r="2">
      <x:c r="A2" s="130"/>
      <x:c r="B2" s="130"/>
      <x:c r="C2" s="130"/>
      <x:c r="D2" s="130"/>
    </x:row>
    <x:row r="4">
      <x:c r="A4" s="21" t="str">
        <x:v>Field</x:v>
      </x:c>
      <x:c r="B4" s="21" t="str">
        <x:v>Meaning</x:v>
      </x:c>
      <x:c r="C4" s="21" t="str">
        <x:v>Controlled values</x:v>
      </x:c>
      <x:c r="D4" s="21" t="str">
        <x:v>Editing guidance</x:v>
      </x:c>
    </x:row>
    <x:row r="5" ht="76" customHeight="1">
      <x:c r="A5" s="200" t="str">
        <x:v>Typical access route</x:v>
      </x:c>
      <x:c r="B5" s="195" t="str">
        <x:v>Where evidence of this kind is appropriately made available.</x:v>
      </x:c>
      <x:c r="C5" s="195" t="str">
        <x:v>Visible publicly; Shared after a serious enquiry; Confidential under NDA; Testing for the proposed use case</x:v>
      </x:c>
      <x:c r="D5" s="195" t="str">
        <x:v>Not every answer belongs publicly. Select the route appropriate to the evidence and stage.</x:v>
      </x:c>
    </x:row>
    <x:row r="6" ht="76" customHeight="1">
      <x:c r="A6" s="200" t="str">
        <x:v>Status</x:v>
      </x:c>
      <x:c r="B6" s="195" t="str">
        <x:v>How complete and usable the current evidence route is.</x:v>
      </x:c>
      <x:c r="C6" s="195" t="str">
        <x:v>Not assessed; Complete and easy to find; Exists but difficult to find; Exists only in controlled materials; Requires buyer-specific validation; Not available; Not applicable</x:v>
      </x:c>
      <x:c r="D6" s="195" t="str">
        <x:v>Assess evidence coverage and usability, not the quality of the company overall.</x:v>
      </x:c>
    </x:row>
    <x:row r="7" ht="76" customHeight="1">
      <x:c r="A7" s="200" t="str">
        <x:v>Priority</x:v>
      </x:c>
      <x:c r="B7" s="195" t="str">
        <x:v>The urgency of the next evidence action.</x:v>
      </x:c>
      <x:c r="C7" s="195" t="str">
        <x:v>Not set; Critical; High; Medium; Low</x:v>
      </x:c>
      <x:c r="D7" s="195" t="str">
        <x:v>Priority should reflect decision impact, timing and dependencies.</x:v>
      </x:c>
    </x:row>
    <x:row r="8" ht="76" customHeight="1">
      <x:c r="A8" s="200" t="str">
        <x:v>Review signal</x:v>
      </x:c>
      <x:c r="B8" s="195" t="str">
        <x:v>A formula-generated workflow signal.</x:v>
      </x:c>
      <x:c r="C8" s="195" t="str">
        <x:v>Assess; Ready; Priority action; Controlled route; Buyer-specific work; Review overdue; Improve route; Not applicable</x:v>
      </x:c>
      <x:c r="D8" s="195" t="str">
        <x:v>Do not edit. It is calculated from status, priority and review date.</x:v>
      </x:c>
    </x:row>
    <x:row r="9" ht="76" customHeight="1">
      <x:c r="A9" s="200" t="str">
        <x:v>Public usability</x:v>
      </x:c>
      <x:c r="B9" s="195" t="str">
        <x:v>A formula-generated summary of whether the evidence is usable publicly, controlled or use-case-specific.</x:v>
      </x:c>
      <x:c r="C9" s="195" t="str">
        <x:v>Publicly usable; Public but difficult to use; Controlled evidence; Use-case specific; Not usable; Not applicable; Not assessed</x:v>
      </x:c>
      <x:c r="D9" s="195" t="str">
        <x:v>Do not edit. It is calculated from the selected status.</x:v>
      </x:c>
    </x:row>
    <x:row r="10" ht="76" customHeight="1">
      <x:c r="A10" s="200" t="str">
        <x:v>What the evidence establishes</x:v>
      </x:c>
      <x:c r="B10" s="195" t="str">
        <x:v>The decision-relevant understanding supported by the evidence.</x:v>
      </x:c>
      <x:c r="C10" s="195" t="str">
        <x:v>Free text</x:v>
      </x:c>
      <x:c r="D10" s="195" t="str">
        <x:v>Describe only what the evidence actually supports.</x:v>
      </x:c>
    </x:row>
    <x:row r="11" ht="76" customHeight="1">
      <x:c r="A11" s="200" t="str">
        <x:v>What remains unclear</x:v>
      </x:c>
      <x:c r="B11" s="195" t="str">
        <x:v>The question, limitation or dependency that remains unresolved.</x:v>
      </x:c>
      <x:c r="C11" s="195" t="str">
        <x:v>Free text</x:v>
      </x:c>
      <x:c r="D11" s="195" t="str">
        <x:v>Separate missing vendor evidence from buyer-specific validation or policy work.</x:v>
      </x:c>
    </x:row>
  </x:sheetData>
  <x:mergeCells>
    <x:mergeCell ref="A1:D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44" hidden="0" customWidth="1"/>
    <x:col min="2" max="2" width="66" hidden="0" customWidth="1"/>
    <x:col min="3" max="3" width="54" hidden="0" customWidth="1"/>
    <x:col min="4" max="4" width="40" hidden="0" customWidth="1"/>
  </x:cols>
  <x:sheetData>
    <x:row r="1">
      <x:c r="A1" s="130" t="str">
        <x:v>Source Library</x:v>
      </x:c>
      <x:c r="B1" s="130"/>
      <x:c r="C1" s="130"/>
      <x:c r="D1" s="130"/>
    </x:row>
    <x:row r="2">
      <x:c r="A2" s="130"/>
      <x:c r="B2" s="130"/>
      <x:c r="C2" s="130"/>
      <x:c r="D2" s="130"/>
    </x:row>
    <x:row r="3">
      <x:c r="A3" s="134" t="str">
        <x:v>Every checklist row preserves its original source URL. This sheet provides a deduplicated reference list.</x:v>
      </x:c>
      <x:c r="B3" s="134"/>
      <x:c r="C3" s="134"/>
      <x:c r="D3" s="134"/>
    </x:row>
    <x:row r="5">
      <x:c r="A5" s="21" t="str">
        <x:v>Source</x:v>
      </x:c>
      <x:c r="B5" s="21" t="str">
        <x:v>URL</x:v>
      </x:c>
      <x:c r="C5" s="21" t="str">
        <x:v>Used across</x:v>
      </x:c>
      <x:c r="D5" s="21" t="str">
        <x:v>Notes</x:v>
      </x:c>
    </x:row>
    <x:row r="6" ht="76" customHeight="1">
      <x:c r="A6" s="200" t="str">
        <x:v>FDA: Transparency for Machine Learning-Enabled Medical Devices</x:v>
      </x:c>
      <x:c r="B6" s="195" t="str">
        <x:v>https://www.fda.gov/medical-devices/software-medical-device-samd/transparency-machine-learning-enabled-medical-devices-guiding-principles</x:v>
      </x:c>
      <x:c r="C6" s="195" t="str">
        <x:v>Clinical evidence; Commercial and procurement; Company and use case; Evidence access and maintenance; Governance and accountability</x:v>
      </x:c>
      <x:c r="D6" s="195" t="str">
        <x:v>Row-level source URL preserved in the Readiness Checklist.</x:v>
      </x:c>
    </x:row>
    <x:row r="7" ht="76" customHeight="1">
      <x:c r="A7" s="200" t="str">
        <x:v>npj Digital Medicine article reference 01900-y</x:v>
      </x:c>
      <x:c r="B7" s="195" t="str">
        <x:v>https://www.nature.com/articles/s41746-025-01900-y</x:v>
      </x:c>
      <x:c r="C7" s="195" t="str">
        <x:v>Clinical evidence; Evidence access and maintenance; Governance and accountability; Implementation and operations; Intended users and workflow; Security and privacy</x:v>
      </x:c>
      <x:c r="D7" s="195" t="str">
        <x:v>Row-level source URL preserved in the Readiness Checklist.</x:v>
      </x:c>
    </x:row>
    <x:row r="8" ht="76" customHeight="1">
      <x:c r="A8" s="200" t="str">
        <x:v>NIST AI Risk Management Framework</x:v>
      </x:c>
      <x:c r="B8" s="195" t="str">
        <x:v>https://www.nist.gov/itl/ai-risk-management-framework</x:v>
      </x:c>
      <x:c r="C8" s="195" t="str">
        <x:v>Clinical evidence; Commercial and procurement; Value and outcomes</x:v>
      </x:c>
      <x:c r="D8" s="195" t="str">
        <x:v>Row-level source URL preserved in the Readiness Checklist.</x:v>
      </x:c>
    </x:row>
    <x:row r="9" ht="76" customHeight="1">
      <x:c r="A9" s="200" t="str">
        <x:v>WHO: Ethics and Governance of Artificial Intelligence for Health</x:v>
      </x:c>
      <x:c r="B9" s="195" t="str">
        <x:v>https://www.who.int/publications/i/item/9789240029200</x:v>
      </x:c>
      <x:c r="C9" s="195" t="str">
        <x:v>Clinical evidence</x:v>
      </x:c>
      <x:c r="D9" s="195" t="str">
        <x:v>Row-level source URL preserved in the Readiness Checklist.</x:v>
      </x:c>
    </x:row>
    <x:row r="10" ht="76" customHeight="1">
      <x:c r="A10" s="200" t="str">
        <x:v>UK Government: A Buyer's Guide to AI in Health and Care</x:v>
      </x:c>
      <x:c r="B10" s="195" t="str">
        <x:v>https://www.gov.uk/data-ethics-guidance/a-buyers-guide-to-ai-in-health-and-care</x:v>
      </x:c>
      <x:c r="C10" s="195" t="str">
        <x:v>Evidence access and maintenance; Intended users and workflow; Technical integration and data</x:v>
      </x:c>
      <x:c r="D10" s="195" t="str">
        <x:v>Row-level source URL preserved in the Readiness Checklist.</x:v>
      </x:c>
    </x:row>
    <x:row r="11" ht="76" customHeight="1">
      <x:c r="A11" s="200" t="str">
        <x:v>HHS Healthcare and Public Health Cybersecurity Performance Goals</x:v>
      </x:c>
      <x:c r="B11" s="195" t="str">
        <x:v>https://hhscyber.hhs.gov/cybersecurity-performance-goals.html</x:v>
      </x:c>
      <x:c r="C11" s="195" t="str">
        <x:v>Implementation and operations; Intended users and workflow</x:v>
      </x:c>
      <x:c r="D11" s="195" t="str">
        <x:v>Row-level source URL preserved in the Readiness Checklist.</x:v>
      </x:c>
    </x:row>
    <x:row r="12" ht="76" customHeight="1">
      <x:c r="A12" s="200" t="str">
        <x:v>npj Digital Medicine article reference 01767-z</x:v>
      </x:c>
      <x:c r="B12" s="195" t="str">
        <x:v>https://www.nature.com/articles/s41746-025-01767-z</x:v>
      </x:c>
      <x:c r="C12" s="195" t="str">
        <x:v>Commercial and procurement; Security and privacy; Technical integration and data; Value and outcomes</x:v>
      </x:c>
      <x:c r="D12" s="195" t="str">
        <x:v>Row-level source URL preserved in the Readiness Checklist.</x:v>
      </x:c>
    </x:row>
  </x:sheetData>
  <x:mergeCells>
    <x:mergeCell ref="A1:D2"/>
    <x:mergeCell ref="A3:D3"/>
  </x:mergeCells>
  <x:pageMargins left="0.7" right="0.7" top="0.75" bottom="0.75" header="0.3" footer="0.3"/>
</x:worksheet>
</file>